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MATASZSZ/Bizottságok/Javaslattevő Bizottság - Minősített Partner Program/000_Végleges anyagok/honlapra/2025-től/"/>
    </mc:Choice>
  </mc:AlternateContent>
  <xr:revisionPtr revIDLastSave="0" documentId="13_ncr:1_{A121BCE3-6508-964B-BC4A-5E69258F1381}" xr6:coauthVersionLast="47" xr6:coauthVersionMax="47" xr10:uidLastSave="{00000000-0000-0000-0000-000000000000}"/>
  <bookViews>
    <workbookView xWindow="0" yWindow="500" windowWidth="28800" windowHeight="15820" activeTab="5" xr2:uid="{00000000-000D-0000-FFFF-FFFF00000000}"/>
  </bookViews>
  <sheets>
    <sheet name="Sturktúrált" sheetId="6" state="hidden" r:id="rId1"/>
    <sheet name="Kizáró feltételek" sheetId="10" r:id="rId2"/>
    <sheet name="Kitoltendo" sheetId="9" r:id="rId3"/>
    <sheet name="1.sz. melléklet" sheetId="2" r:id="rId4"/>
    <sheet name="Csatolandó doksik ell. lista" sheetId="14" r:id="rId5"/>
    <sheet name="Pontozás" sheetId="8" r:id="rId6"/>
    <sheet name="Válaszlehetőségek" sheetId="12" r:id="rId7"/>
    <sheet name="Munka2" sheetId="11" state="hidden" r:id="rId8"/>
    <sheet name="Munka1" sheetId="5" state="hidden" r:id="rId9"/>
  </sheets>
  <externalReferences>
    <externalReference r:id="rId10"/>
  </externalReferences>
  <definedNames>
    <definedName name="ár">Válaszlehetőségek!$G$1:$G$3</definedName>
    <definedName name="Arakervenyes">Válaszlehetőségek!$C$1:$C$5</definedName>
    <definedName name="Beszállítói_évek">[1]Munka4!$A$3:$B$6</definedName>
    <definedName name="Csatolva">Munka2!$B$1:$B$2</definedName>
    <definedName name="erosfirras">Válaszlehetőségek!$E$1:$E$3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8" l="1"/>
  <c r="E6" i="8"/>
  <c r="J6" i="8"/>
  <c r="K6" i="8"/>
  <c r="L6" i="8"/>
  <c r="M6" i="8"/>
  <c r="M21" i="8"/>
  <c r="M22" i="8"/>
  <c r="M15" i="8"/>
  <c r="N38" i="8"/>
  <c r="M7" i="8"/>
  <c r="C62" i="2"/>
  <c r="C61" i="2"/>
  <c r="N2" i="8" l="1"/>
  <c r="C63" i="2"/>
  <c r="C64" i="2"/>
  <c r="M25" i="8"/>
  <c r="D2" i="12"/>
  <c r="C65" i="2" l="1"/>
  <c r="C66" i="2"/>
  <c r="P2" i="8"/>
  <c r="P14" i="8"/>
  <c r="C67" i="2" l="1"/>
  <c r="M64" i="8"/>
  <c r="M59" i="8"/>
  <c r="M58" i="8"/>
  <c r="M60" i="8"/>
  <c r="M54" i="8"/>
  <c r="M53" i="8"/>
  <c r="M52" i="8"/>
  <c r="M46" i="8"/>
  <c r="M40" i="8"/>
  <c r="M34" i="8"/>
  <c r="C68" i="2" l="1"/>
  <c r="M36" i="8"/>
  <c r="M26" i="8"/>
  <c r="M27" i="8"/>
  <c r="M28" i="8"/>
  <c r="N24" i="8" s="1"/>
  <c r="M29" i="8"/>
  <c r="M30" i="8"/>
  <c r="M31" i="8"/>
  <c r="M32" i="8"/>
  <c r="M33" i="8"/>
  <c r="M35" i="8"/>
  <c r="M17" i="8"/>
  <c r="M19" i="8"/>
  <c r="M20" i="8"/>
  <c r="M18" i="8"/>
  <c r="M16" i="8"/>
  <c r="N14" i="8"/>
  <c r="M10" i="8"/>
  <c r="M9" i="8"/>
  <c r="M8" i="8"/>
  <c r="N68" i="8" l="1"/>
  <c r="C69" i="2"/>
  <c r="P38" i="8"/>
  <c r="P24" i="8"/>
  <c r="C70" i="2" l="1"/>
  <c r="B20" i="14"/>
  <c r="B17" i="14"/>
  <c r="C71" i="2" l="1"/>
  <c r="B19" i="14"/>
  <c r="B18" i="14"/>
  <c r="C72" i="2" l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B21" i="14"/>
  <c r="B16" i="14"/>
  <c r="B15" i="14"/>
  <c r="B14" i="14"/>
  <c r="B13" i="14"/>
  <c r="B11" i="14"/>
  <c r="B10" i="14"/>
  <c r="B9" i="14"/>
  <c r="B8" i="14"/>
  <c r="B7" i="14"/>
  <c r="B6" i="14"/>
  <c r="B5" i="14"/>
  <c r="B4" i="14"/>
  <c r="B3" i="14"/>
  <c r="B2" i="14"/>
  <c r="C11" i="2" l="1"/>
  <c r="C12" i="2" l="1"/>
  <c r="B3" i="5"/>
  <c r="ER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H3" i="5"/>
  <c r="AG3" i="5"/>
  <c r="AE3" i="5"/>
  <c r="AD3" i="5"/>
  <c r="AB3" i="5"/>
  <c r="AA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EO3" i="5"/>
  <c r="DH3" i="5"/>
  <c r="CO3" i="5"/>
  <c r="DY3" i="5"/>
  <c r="DC3" i="5"/>
  <c r="DG3" i="5"/>
  <c r="DP3" i="5"/>
  <c r="CJ3" i="5"/>
  <c r="CG3" i="5"/>
  <c r="CW3" i="5"/>
  <c r="CX3" i="5"/>
  <c r="DU3" i="5"/>
  <c r="DT3" i="5"/>
  <c r="DX3" i="5"/>
  <c r="EE3" i="5"/>
  <c r="DD3" i="5"/>
  <c r="DE3" i="5"/>
  <c r="CT3" i="5"/>
  <c r="DV3" i="5"/>
  <c r="DI3" i="5"/>
  <c r="EP3" i="5"/>
  <c r="DF3" i="5"/>
  <c r="DO3" i="5"/>
  <c r="EM3" i="5"/>
  <c r="DR3" i="5"/>
  <c r="DW3" i="5"/>
  <c r="CP3" i="5"/>
  <c r="DZ3" i="5"/>
  <c r="EN3" i="5"/>
  <c r="ED3" i="5"/>
  <c r="EI3" i="5"/>
  <c r="DA3" i="5"/>
  <c r="CH3" i="5"/>
  <c r="CF3" i="5"/>
  <c r="DJ3" i="5"/>
  <c r="EK3" i="5"/>
  <c r="DL3" i="5"/>
  <c r="CK3" i="5"/>
  <c r="DM3" i="5"/>
  <c r="DB3" i="5"/>
  <c r="EG3" i="5"/>
  <c r="DQ3" i="5"/>
  <c r="EF3" i="5"/>
  <c r="EC3" i="5"/>
  <c r="DK3" i="5"/>
  <c r="CQ3" i="5"/>
  <c r="EJ3" i="5"/>
  <c r="CE3" i="5"/>
  <c r="CU3" i="5"/>
  <c r="CR3" i="5"/>
  <c r="DS3" i="5"/>
  <c r="EQ3" i="5"/>
  <c r="CV3" i="5"/>
  <c r="EA3" i="5"/>
  <c r="CI3" i="5"/>
  <c r="DN3" i="5"/>
  <c r="CL3" i="5"/>
  <c r="CY3" i="5"/>
  <c r="CM3" i="5"/>
  <c r="CS3" i="5"/>
  <c r="EH3" i="5"/>
  <c r="EL3" i="5"/>
  <c r="CN3" i="5"/>
  <c r="CZ3" i="5"/>
  <c r="EB3" i="5"/>
  <c r="C13" i="2" l="1"/>
  <c r="C14" i="2" s="1"/>
  <c r="AF3" i="5"/>
  <c r="AI3" i="5"/>
  <c r="AC3" i="5"/>
  <c r="Z3" i="5"/>
  <c r="C15" i="2" l="1"/>
  <c r="C16" i="2" l="1"/>
  <c r="C17" i="2" l="1"/>
  <c r="C18" i="2" s="1"/>
  <c r="C19" i="2" l="1"/>
  <c r="C20" i="2" s="1"/>
  <c r="C21" i="2" l="1"/>
  <c r="C22" i="2" s="1"/>
  <c r="C23" i="2" l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l="1"/>
  <c r="C40" i="2" l="1"/>
  <c r="C41" i="2" s="1"/>
  <c r="C42" i="2" l="1"/>
  <c r="C43" i="2" s="1"/>
  <c r="C44" i="2" l="1"/>
  <c r="C45" i="2" s="1"/>
  <c r="C46" i="2" l="1"/>
  <c r="C47" i="2" s="1"/>
  <c r="C48" i="2" s="1"/>
  <c r="C49" i="2" s="1"/>
  <c r="C50" i="2" s="1"/>
  <c r="C51" i="2" s="1"/>
  <c r="C52" i="2" s="1"/>
  <c r="C53" i="2" l="1"/>
  <c r="C54" i="2" s="1"/>
  <c r="C55" i="2" s="1"/>
  <c r="C56" i="2" s="1"/>
  <c r="C57" i="2" s="1"/>
  <c r="C58" i="2" s="1"/>
  <c r="C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tc={448E83DA-2824-114F-8C7E-22E585690927}</author>
    <author>tc={F40922CF-FECA-A945-94A5-49B19BB4F1AB}</author>
  </authors>
  <commentList>
    <comment ref="C23" authorId="0" shapeId="0" xr:uid="{00000000-0006-0000-0000-000001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Ez a sor kell?</t>
      </text>
    </comment>
    <comment ref="C24" authorId="1" shapeId="0" xr:uid="{00000000-0006-0000-0000-000002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Csak a fő tevékenységeket kell? ( elég ennyi sor?)</t>
      </text>
    </comment>
  </commentList>
</comments>
</file>

<file path=xl/sharedStrings.xml><?xml version="1.0" encoding="utf-8"?>
<sst xmlns="http://schemas.openxmlformats.org/spreadsheetml/2006/main" count="895" uniqueCount="457">
  <si>
    <t>A vállalkozásra vonatkozó általános információk</t>
  </si>
  <si>
    <t>Pontos cím: székhelye:</t>
  </si>
  <si>
    <t>utca:</t>
  </si>
  <si>
    <t>hsz:</t>
  </si>
  <si>
    <t>beosztása:</t>
  </si>
  <si>
    <t xml:space="preserve">telefonszáma: </t>
  </si>
  <si>
    <t>E-mail cím:</t>
  </si>
  <si>
    <t>fax szám:</t>
  </si>
  <si>
    <t>Vállalkozás folytatására jogosító irat (cégbejegyzés, vállalkozói igazolvány) kibocsátója:</t>
  </si>
  <si>
    <t>Tevékenység megnevezése</t>
  </si>
  <si>
    <t>Szakmai szempontok</t>
  </si>
  <si>
    <t>%</t>
  </si>
  <si>
    <t>Gazdasági mutatók</t>
  </si>
  <si>
    <t>Adja meg a mérlegnek megfelelően az alábbi adatokat:</t>
  </si>
  <si>
    <t xml:space="preserve">Saját cégre rendelkezik-e minőségirányítási rendszerrel:   </t>
  </si>
  <si>
    <t>Ha igen, akkor: megnevezése:</t>
  </si>
  <si>
    <t xml:space="preserve">Ha nem, akkor bevezetés alatt van-e: </t>
  </si>
  <si>
    <t>Hozzájárul-e a FŐTÁV Zrt. által megtartott beszállítói audit elvégzéséhez?</t>
  </si>
  <si>
    <t xml:space="preserve">Van-e tanúsított környezetközpontú irányítási vagy MEBIR illetve SCC rendszerük? </t>
  </si>
  <si>
    <t>Szerződéskötési szempontok</t>
  </si>
  <si>
    <t>Tesznek-e közzé időszakos árjegyzékeket?</t>
  </si>
  <si>
    <t xml:space="preserve">Indoklása: </t>
  </si>
  <si>
    <t>Átutalás a számla kézhezvételétől számított napok:</t>
  </si>
  <si>
    <t>Az áraik érvényességének minimum időtartam?</t>
  </si>
  <si>
    <t>Szerveznek-e rendszeres szakmai bemutatókat az új típusú termékeikről vevők tájékoztatására (katalógus, műszaki leírás stb.)?</t>
  </si>
  <si>
    <t>Nyújtanak-e szakmai tanácsadást? (hatékony anyagfelhasználás, kiváltások, hibaelhárítás, esetleges garancia lejárat utáni karbantartás).</t>
  </si>
  <si>
    <t>isz:</t>
  </si>
  <si>
    <t>igen</t>
  </si>
  <si>
    <t>1. számú melléklet</t>
  </si>
  <si>
    <t>Megnevezés</t>
  </si>
  <si>
    <t>Szállítási készség</t>
  </si>
  <si>
    <t>Termékcsoport</t>
  </si>
  <si>
    <t>Szárazelem</t>
  </si>
  <si>
    <t>Háztartási tisztítószerek</t>
  </si>
  <si>
    <t>Fűtési- és egyéb vízkezelő szerek (vízlágyító só)</t>
  </si>
  <si>
    <t>Kötőelemek</t>
  </si>
  <si>
    <t>Szerelési segédanyagok</t>
  </si>
  <si>
    <t>Hegesztési és forrasztás-technikai anyagok</t>
  </si>
  <si>
    <t xml:space="preserve">Zárak, lakatok, vasalatok; fém építmények, szekrények; táblák                                                                   </t>
  </si>
  <si>
    <t>Fém csövek, csőidomok, idomok</t>
  </si>
  <si>
    <t>Karimák</t>
  </si>
  <si>
    <t>Közúti járművek részegységeik és alkatrészeik</t>
  </si>
  <si>
    <t>Segédenergia nélküli szabályozók és korlátozó berendezések és alkatrészeik</t>
  </si>
  <si>
    <t>Kazánalkatrészek, villamos motorok</t>
  </si>
  <si>
    <t>Műszerek</t>
  </si>
  <si>
    <t>Nyomás- és egyéb mérők és alkatrészeik</t>
  </si>
  <si>
    <t>Hőtechnikai mérő- és jelző műszerek</t>
  </si>
  <si>
    <t>Hőcserélők és alkatrészeik</t>
  </si>
  <si>
    <t xml:space="preserve">Építési anyagok </t>
  </si>
  <si>
    <t>Munkaruha, védőeszköz</t>
  </si>
  <si>
    <t>Oxigén- és dissou-gáz, probán-bután gáz</t>
  </si>
  <si>
    <t xml:space="preserve">Tömítések </t>
  </si>
  <si>
    <t>Mikrofilm anyagok</t>
  </si>
  <si>
    <t>Fém tárolók, tartályok, légedények</t>
  </si>
  <si>
    <t>Autóalkatrész</t>
  </si>
  <si>
    <t xml:space="preserve">Ultrahangos vízmérők </t>
  </si>
  <si>
    <t>Mechanikus vízórák</t>
  </si>
  <si>
    <t>Trafóolajok, motorolajok, kenőanyagok</t>
  </si>
  <si>
    <t>Nyomdai termékek, bélyegzők</t>
  </si>
  <si>
    <t>Szolgáltatás</t>
  </si>
  <si>
    <t>Villanyszerelési munkák tervezése kivitelezése</t>
  </si>
  <si>
    <t xml:space="preserve">Egyéb, a táblázatban nem szereplő tevékenység: </t>
  </si>
  <si>
    <t>alkalmazási terület:</t>
  </si>
  <si>
    <t>a tanúsítás megszerzésének tervezett dátuma:</t>
  </si>
  <si>
    <t xml:space="preserve">Pontos levelezési címe: </t>
  </si>
  <si>
    <t>Felelős vezető neve:</t>
  </si>
  <si>
    <t>Kapcsolattartó neve:</t>
  </si>
  <si>
    <t>Alapító okiratának kelte:</t>
  </si>
  <si>
    <t>Rövidített elnevezése:</t>
  </si>
  <si>
    <t>Elnevezése:</t>
  </si>
  <si>
    <t>Cégjegyzék szám/vállalkozói ig. szám:</t>
  </si>
  <si>
    <t>Cégbejegyzés/vállalkozói igazolvány kelte:</t>
  </si>
  <si>
    <r>
      <t xml:space="preserve">Az </t>
    </r>
    <r>
      <rPr>
        <b/>
        <sz val="10"/>
        <color theme="1"/>
        <rFont val="Arial"/>
        <family val="2"/>
        <charset val="238"/>
      </rPr>
      <t>1. számú</t>
    </r>
    <r>
      <rPr>
        <sz val="10"/>
        <color theme="1"/>
        <rFont val="Arial"/>
        <family val="2"/>
        <charset val="238"/>
      </rPr>
      <t xml:space="preserve"> mellékletben megjelölt termékcsoportra vonatkozó jogosultság a vállalkozásra jogosító irat adataival azonosan:</t>
    </r>
  </si>
  <si>
    <t>érvényessége:</t>
  </si>
  <si>
    <t>tanúsító szervezet:</t>
  </si>
  <si>
    <t>nyilvántartási száma:</t>
  </si>
  <si>
    <t>Őrzésvédelmi szolgáltatás</t>
  </si>
  <si>
    <t>Biztonságtechnikai szolgáltatás</t>
  </si>
  <si>
    <t>Tűzvédelmi szolgáltatás</t>
  </si>
  <si>
    <t>Vagyonvédelmi szolgáltatás</t>
  </si>
  <si>
    <t>A Cég a Feketelista.hu oldalon szerepel és azzal ellentétes igazolást nem nyújt be.</t>
  </si>
  <si>
    <t>A pályázó a fentiekben megjelölt valamennyi igazolást nem, vagy nem a megjelölt tartalommal csatolja;</t>
  </si>
  <si>
    <t>Légtechnikai szerelések</t>
  </si>
  <si>
    <t>Cége, vagy alvállalkozója végelszámolás, csődeljárás, felszámolás alatt van-e?</t>
  </si>
  <si>
    <t>Cégében, vagy alvállalkozójánál van-e FŐTÁV Zrt. munkavállalójának érdekeltsége?</t>
  </si>
  <si>
    <t>Villanyszerelési anyagok és alkatrészeik                                                                                           Híradástechnikai és elektronikai alkatrészek</t>
  </si>
  <si>
    <t>Motoros beavatkozó szervek és alkatrészeik  (AVM, Danfoss, Samson)</t>
  </si>
  <si>
    <t>Hőközponti szabályozó elektronikák (DDC, IWKA , tápfeszültség forrásai - Lithium elem D cella 65 xx 3xx)</t>
  </si>
  <si>
    <t>Híradástechnikai-, irodatechnikai gépek és alkatrészeik; telefon, mobiltelefon és alkatrészeik,hírközlő berendezések és alkatrészeik, hang-, kép-, adatrögzítők, számítógép, perifériák és alkatrészeik (Tonerek, telefonakkumulátor)</t>
  </si>
  <si>
    <t>Hőmennyiségmérők és részegységeik (Integrátor és érzékelő)</t>
  </si>
  <si>
    <t>Hálózati elzáró és szabályozó szerelvények NNY=&gt;25 (golyóscsap, gömbcsap, tűszelep)</t>
  </si>
  <si>
    <t>Fűtési csőhálózati szerelvények (kazántöltő csap, pillangószelep, automata légtelenítő, beszabályozó- és dugattyús szelep)</t>
  </si>
  <si>
    <t>Víz-és használati meleg víz csőhálózati szerelvények (golyóscsap és visszacsapó szelep)</t>
  </si>
  <si>
    <t>Biztonsági szerelvények (rugóterhelésű- és biztonsági szelep)</t>
  </si>
  <si>
    <t>Szakipari munkák (festés,mázolás,kőműves,acélszerkezeti munkák stb)</t>
  </si>
  <si>
    <t xml:space="preserve">Számítástechnika (szolgáltatás, berendezések biztosítása) </t>
  </si>
  <si>
    <t>Hőközponti  munkák (vezérlés, gépészet, stb.)</t>
  </si>
  <si>
    <t>Kisgépek, emelőgépek (forgalmazása, javítása, szervízelése)</t>
  </si>
  <si>
    <t>Gépészeti tervezés és kivitelezés</t>
  </si>
  <si>
    <t>Aszfaltozás</t>
  </si>
  <si>
    <t>Bútor (tervezés, kivitelezés, szállítás)</t>
  </si>
  <si>
    <t>Fűtőművel kapcsolatos tervezési és kivitelezési munkák</t>
  </si>
  <si>
    <t>Műanyagból készült csövek, idomok, lapok, fóliák, hálók, tárolók, tartályok, szerelvények, burkolóanyagok; tömlők és tartozékai (Fusiotherm, víz- és hegesztő tömlők)</t>
  </si>
  <si>
    <t>Gumiabroncsok (gumiabroncs-köpeny, gumiabroncstömlő,tömlő, védőszalag)</t>
  </si>
  <si>
    <t>Kéziszerszámok (fűrészlap, fúrószárak, ecsetek, csigafúrók, menetfúró, -metsző stb)</t>
  </si>
  <si>
    <t xml:space="preserve">Egyéb: (mennyiségi rabat, egyedi szállítási ár) </t>
  </si>
  <si>
    <t xml:space="preserve">Jegyzett tőke/Saját tőke
aránya %-ban 
</t>
  </si>
  <si>
    <t>Jegyzett tőke (Ft-ban)</t>
  </si>
  <si>
    <t>Saját tőke (Ft-ban)</t>
  </si>
  <si>
    <t>Üzemi tevékenység eredménye (Ft-ban)</t>
  </si>
  <si>
    <t>Adózott eredmény (Ft-ban)</t>
  </si>
  <si>
    <t>Összes árbevétel (Ft-ban)</t>
  </si>
  <si>
    <t>Festékek</t>
  </si>
  <si>
    <t>Ragasztástechnikai anyagok</t>
  </si>
  <si>
    <t>Reklámajándék tárgyak</t>
  </si>
  <si>
    <t>Tanácsadás</t>
  </si>
  <si>
    <t>Fűtőművi munkák (vezérlés, gépészet , stb.)</t>
  </si>
  <si>
    <t>Fémlemezek fóliák, idomacélok, fém rúdáruk (Lemez, szögvas, laposacél, köracél, U acél )</t>
  </si>
  <si>
    <t>Egyéb megjegyzés a kérdőív témájával kapcsolatban:</t>
  </si>
  <si>
    <t>Száma:</t>
  </si>
  <si>
    <t>Érvényessége:</t>
  </si>
  <si>
    <t>Végez-e környezet-, vagy munkavédelmi szaktevékenységet (szakértői tevékenység, hulladékkezelés, környezet-, és munkavédelmi mérések, stb.)?</t>
  </si>
  <si>
    <t>Ha rendelkeznek honlappal, akkor annak elérhetősége:</t>
  </si>
  <si>
    <t>Emelőgépek karbantartása</t>
  </si>
  <si>
    <t>Környezetvédelmi szolgáltatások</t>
  </si>
  <si>
    <t>3. védelmi csoportba sorolt egyéni védőeszközök időszakos biztonsági felülvizsgálata</t>
  </si>
  <si>
    <t>Roncsolásos és roncsolás-mentes anyagvizsgálat</t>
  </si>
  <si>
    <t>Fedlap</t>
  </si>
  <si>
    <t>Vállalják-e anyagszállítás esetén a termékek csomagolásán EAN típusú vonalkód elhelyezését?</t>
  </si>
  <si>
    <t>E-számla kibocsátását vállalják-e?</t>
  </si>
  <si>
    <t>Van-e tanúsított Energiahatékonysági irányítási rendszere, vagy részt vesz-e a Virtuális Erőmű Programban?</t>
  </si>
  <si>
    <t>Ha van, akkor kérjük a tanúsítványok másolatát mellékelni szíveskedjenek!</t>
  </si>
  <si>
    <t>A beszállítani kívánt termékek rendelkeznek-e energiacímkékkel? (Amennyiben termék szállításra szól az előminősítés.)</t>
  </si>
  <si>
    <t>Kapott-e a vállalkozó az elmúlt 3 év során hatósági bírságot?</t>
  </si>
  <si>
    <t>Ha igen, melyik hatóságtól, milyen okból és milyen összeggel?</t>
  </si>
  <si>
    <t xml:space="preserve">Történt-e a vállalkozónál az elmúlt 3 év során munkabaleset? </t>
  </si>
  <si>
    <t>Ha igen, hány db és milyen súlyosságúak?</t>
  </si>
  <si>
    <t>Helység:</t>
  </si>
  <si>
    <t>Cége, vagy alvállalkozója érintett-e offshore tevékenységben?</t>
  </si>
  <si>
    <t>Hozzájárul-e az ETM-ek és kapcsolódó célok FŐTÁV Zrt. részére történő bemutatásához?</t>
  </si>
  <si>
    <t>Szerepel-e a Nemzeti Adó- és Vámhivatal köztartozásmentes adózói adatbázisában?
Amennyiben nem, kérjük mellékelni egy 30 napnál nem régebbi nemlegesnek minősülő együttes adóigazolást.</t>
  </si>
  <si>
    <t>Összes árbevétel (Ft-ban) 2011</t>
  </si>
  <si>
    <t>Ebből: FŐTÁV Zrt.-től származó árbevétel 2011</t>
  </si>
  <si>
    <t>Összes árbevétel (Ft-ban) 2012</t>
  </si>
  <si>
    <t>Ebből: FŐTÁV Zrt.-től származó árbevétel 2012</t>
  </si>
  <si>
    <t>Jegyzett tőke (Ft-ban) 2011</t>
  </si>
  <si>
    <t>Saját tőke (Ft-ban) 2011</t>
  </si>
  <si>
    <t>Jegyzett tőke (Ft-ban) 2012</t>
  </si>
  <si>
    <t>Saját tőke (Ft-ban) 2012</t>
  </si>
  <si>
    <t>Üzemi tevékenység eredménye (Ft-ban) 2011</t>
  </si>
  <si>
    <t>Üzemi tevékenység eredménye (Ft-ban) 2012</t>
  </si>
  <si>
    <t>Adózott eredmény (Ft-ban) 2011</t>
  </si>
  <si>
    <t>Adózott eredmény (Ft-ban) 2012</t>
  </si>
  <si>
    <t>Lehetőség kézpénzes fizetésre</t>
  </si>
  <si>
    <t>Vállalják-e anyagszállítás esetén a Főtáv Zrt. raktárában kihelyezett árukészlet létrehozását? (Konszignációs raktárkészlet)</t>
  </si>
  <si>
    <t>Elfogadják-e, hogy anyagszállítás esetén a Főtáv Zrt. Központi telephelyén csak munkanapokon 9-14 óra között lehetséges az áruátvétel?</t>
  </si>
  <si>
    <t>rendelés e-mail</t>
  </si>
  <si>
    <t>rendelés fax</t>
  </si>
  <si>
    <t>rendelés online</t>
  </si>
  <si>
    <t>I.</t>
  </si>
  <si>
    <t>II.</t>
  </si>
  <si>
    <t>I/1</t>
  </si>
  <si>
    <t>I/2</t>
  </si>
  <si>
    <t>I/3</t>
  </si>
  <si>
    <t>I/5</t>
  </si>
  <si>
    <t>I/6</t>
  </si>
  <si>
    <t>I/8</t>
  </si>
  <si>
    <t>I/9</t>
  </si>
  <si>
    <t>I/10</t>
  </si>
  <si>
    <t>I/11</t>
  </si>
  <si>
    <t>I/12</t>
  </si>
  <si>
    <t>I/13</t>
  </si>
  <si>
    <t>I/14</t>
  </si>
  <si>
    <t>I/15</t>
  </si>
  <si>
    <t>I/17</t>
  </si>
  <si>
    <t>I/18</t>
  </si>
  <si>
    <t>I/19</t>
  </si>
  <si>
    <t>II/1</t>
  </si>
  <si>
    <t>III.</t>
  </si>
  <si>
    <t>III/1</t>
  </si>
  <si>
    <t>III/2</t>
  </si>
  <si>
    <t>III/3</t>
  </si>
  <si>
    <t>Tevékenység kódja (pl.:TEÁOR ’08)</t>
  </si>
  <si>
    <t>Évszám</t>
  </si>
  <si>
    <t>A minősítést kizáró feltétel:</t>
  </si>
  <si>
    <t xml:space="preserve">Van-e nem tanúsított környezetközpontú irányítási rendszerük? </t>
  </si>
  <si>
    <t>Ha van, akkor kérjük a szabályzatot mellékelni szíveskedjenek!</t>
  </si>
  <si>
    <t>Hőközponti szabályozó elektronikák</t>
  </si>
  <si>
    <t xml:space="preserve">Motoros beavatkozó szervek és alkatrészeik </t>
  </si>
  <si>
    <t xml:space="preserve">Műanyagból készült csövek, idomok, lapok, fóliák, hálók, tárolók, tartályok, szerelvények, burkolóanyagok; tömlők és tartozékai </t>
  </si>
  <si>
    <t>Háztartási és ipari tisztítószerek</t>
  </si>
  <si>
    <t>Fűtési- és egyéb vízkezelő szerek (pl.:vízlágyító só)</t>
  </si>
  <si>
    <t>Kéziszerszámok (pl.:fűrészlap, fúrószárak, ecsetek, csigafúrók, menetfúró, -metsző stb)</t>
  </si>
  <si>
    <t>Szárazelem, újratölthető akkumulátor</t>
  </si>
  <si>
    <t>Villamos motorok</t>
  </si>
  <si>
    <t>Kazánok és alkatrészeik</t>
  </si>
  <si>
    <t>Tüzelőberendezések és tartozékaik</t>
  </si>
  <si>
    <t>Szivattyúk és alkatrészeik</t>
  </si>
  <si>
    <t>Mechanikus vízmérők</t>
  </si>
  <si>
    <t>Ultrahangos vízmérők</t>
  </si>
  <si>
    <t>Ipari gépek és szerszámok (pl.: Nagyobb gépek aszfaltvágó, áramfejlesztő, műhelyben cső daraboló stb.)</t>
  </si>
  <si>
    <t>Gumiabroncsok (pl.: gumiabroncs-köpeny, gumiabroncstömlő,tömlő, védőszalag)</t>
  </si>
  <si>
    <t>Fémlemezek fóliák, idomacélok, fém rúdáruk (pl.: Lemez, szögvas, laposacél, köracél, U acél )</t>
  </si>
  <si>
    <t>Híradástechnikai-, irodatechnikai gépek és alkatrészeik; telefon, mobiltelefon és alkatrészeik,hírközlő berendezések és alkatrészeik, hang-, kép-, adatrögzítők, számítógép, perifériák és alkatrészeik (pl.: Tonerek, telefonakkumulátor)</t>
  </si>
  <si>
    <t>Hőmennyiségmérők és részegységeik (pl.: Integrátor és érzékelő)</t>
  </si>
  <si>
    <t>Hálózati elzáró és szabályozó szerelvények  (pl.: golyóscsap, gömbcsap, tűszelep)</t>
  </si>
  <si>
    <t>Fűtési csőhálózati szerelvények (pl.: kazántöltő csap, pillangószelep, automata légtelenítő, beszabályozó- és dugattyús szelep)</t>
  </si>
  <si>
    <t>Víz-és használati meleg víz csőhálózati szerelvények (pl.: golyóscsap és visszacsapó szelep)</t>
  </si>
  <si>
    <t>Biztonsági szerelvények (pl.: rugóterhelésű- és biztonsági szelep)</t>
  </si>
  <si>
    <t>Bútor (pl.: tervezés, kivitelezés, szállítás)</t>
  </si>
  <si>
    <t>Szakipari munkák (pl.: festés,mázolás,kőműves,acélszerkezeti munkák stb)</t>
  </si>
  <si>
    <t>Fűtőművi munkák (pl.: vezérlés, gépészet , stb.)</t>
  </si>
  <si>
    <t xml:space="preserve">Számítástechnika (pl.: szolgáltatás, berendezések biztosítása) </t>
  </si>
  <si>
    <t>Kisgépek, emelőgépek (pl.: forgalmazása, javítása, szervízelése)</t>
  </si>
  <si>
    <t xml:space="preserve">Fedlap (pl.: csatorna, akna) </t>
  </si>
  <si>
    <t>Légedények</t>
  </si>
  <si>
    <t>Tároló tartályok</t>
  </si>
  <si>
    <t>Egyéb tartályok</t>
  </si>
  <si>
    <t>Tágulási tartályok és nyomástartó berendezések</t>
  </si>
  <si>
    <t>Kompakt, előre gyártott hőközpontok</t>
  </si>
  <si>
    <t>Fűtőművel kapcsolatos tervezési munkák</t>
  </si>
  <si>
    <t>Fűtőművel kapcsolatos kivitelezési munkák</t>
  </si>
  <si>
    <t>Megújuló energiával kapcsolatos tervezési munkák</t>
  </si>
  <si>
    <t>Megújuló energiával kapcsolatos kivitelezési munkák</t>
  </si>
  <si>
    <t>Erőművel kapcsolatos tervezési munkák</t>
  </si>
  <si>
    <t>Erőművel kapcsolatos kivitelezési munkák</t>
  </si>
  <si>
    <t>Mélyépítés</t>
  </si>
  <si>
    <t>Aszfaltozás és kültéri burkolás</t>
  </si>
  <si>
    <t>Műszaki ellenőrzés</t>
  </si>
  <si>
    <t>Műszaki szakértés</t>
  </si>
  <si>
    <t>Munkavédelmi szolgáltatás</t>
  </si>
  <si>
    <t>Vagyonvédelmi és őrzésvédelmi szolgáltatás</t>
  </si>
  <si>
    <t>Rovar- és rágcsálómentesítés</t>
  </si>
  <si>
    <t>Villanyszerelési munkák kivitelezése</t>
  </si>
  <si>
    <t>Villanyszerelési munkák tervezése</t>
  </si>
  <si>
    <t>Emelőgépek felülvizsgálata</t>
  </si>
  <si>
    <t>Víz- és hőmennyiségmérők javítása</t>
  </si>
  <si>
    <t>Költségosztással kapcsolatos szolgáltatások</t>
  </si>
  <si>
    <t>Költségmegosztók</t>
  </si>
  <si>
    <t>Követeléskezeléssel kapcsolatos szolgáltatások</t>
  </si>
  <si>
    <t>Díjbeszedéssel kapcsolatos szolgáltatások</t>
  </si>
  <si>
    <t>Pénzügyi szolgáltatások</t>
  </si>
  <si>
    <t>Telekommunikáció</t>
  </si>
  <si>
    <t>A pályázó a következő termékeket illetve szolgáltatásokat kínálja a MaTáSzSz tagvállalatainak</t>
  </si>
  <si>
    <t>Sorszám</t>
  </si>
  <si>
    <r>
      <t xml:space="preserve">Kérjük a fenti táblázatban a „Szállítási készség” oszlopban </t>
    </r>
    <r>
      <rPr>
        <b/>
        <i/>
        <sz val="10"/>
        <color theme="1"/>
        <rFont val="Arial"/>
        <family val="2"/>
        <charset val="238"/>
      </rPr>
      <t>x</t>
    </r>
    <r>
      <rPr>
        <i/>
        <sz val="10"/>
        <color theme="1"/>
        <rFont val="Arial"/>
        <family val="2"/>
        <charset val="238"/>
      </rPr>
      <t>-szel jelölje meg azt a termékcsoportot, amelynek beszállítására, elvégzésére vállalkozna.</t>
    </r>
  </si>
  <si>
    <t>Hőközponti  munkák (pl.: vezérlés, gépészet, stb.)</t>
  </si>
  <si>
    <t>Kérjük nyilatkozzon a cég jövőképéről, adja meg a organigramot és mutassa be a cége felelősségi- és hatásköreit.</t>
  </si>
  <si>
    <t>Kérjük csatolni a Vállalkozás előző két lezárt üzleti évi Egyszerűsített Mérlegét és Eredménykimutatását!</t>
  </si>
  <si>
    <t>Kérjük adja meg, hogy az elmúlt két évben mely MaTáSzSz által szervezett vagy meghirdetett szakmai rendezvényeken képviseltette magát a cége? (pl.: Üzleti Klub, konferenciák, szakmai képzések)</t>
  </si>
  <si>
    <t>Működési és tevékenységi szempontok</t>
  </si>
  <si>
    <t>Környezetvédelmi, munkavédelmi, minőségirányítási és energiahatékonysági szempontok</t>
  </si>
  <si>
    <t>Minőségirányítási alszempontok</t>
  </si>
  <si>
    <t>Környezetvédelmi, munkavédelmi alszempontok</t>
  </si>
  <si>
    <t>Energiahatékonysági alszempontok</t>
  </si>
  <si>
    <t>I/20</t>
  </si>
  <si>
    <t>I/21</t>
  </si>
  <si>
    <t>Pontos cím: levelezési cím:</t>
  </si>
  <si>
    <t>mobil szám:</t>
  </si>
  <si>
    <t>Felelős vezető</t>
  </si>
  <si>
    <t>Kapcsolattartó</t>
  </si>
  <si>
    <t>Neve:</t>
  </si>
  <si>
    <t>Kell-e igazolás mintát készíteni?</t>
  </si>
  <si>
    <t>II/2</t>
  </si>
  <si>
    <t>II/3</t>
  </si>
  <si>
    <t>II/4</t>
  </si>
  <si>
    <t>II/6</t>
  </si>
  <si>
    <t>II/7</t>
  </si>
  <si>
    <t>II/8</t>
  </si>
  <si>
    <t>MATÁSZSZ MINŐSÍTETT PARTNER PROGRAM KÉRDŐÍV</t>
  </si>
  <si>
    <t xml:space="preserve">Kérjük mutassa be az Ön cége által forgalmazott termékre vonatkoztatott kutatásfejlesztési tevékenységet. </t>
  </si>
  <si>
    <t>Szerveznek-e rendszeres szakmai bemutatókat az új típusú termékeikről vevők tájékoztatására?</t>
  </si>
  <si>
    <t>Alkalmaznak-e időszakos árjegyzékeket?</t>
  </si>
  <si>
    <t>Ad-e az Ön cége minimum 30 napos fizetési határidőt?</t>
  </si>
  <si>
    <t>Van lehetőség készpénzes fizetésre</t>
  </si>
  <si>
    <t>Igény esetén biztosít-e a termékhez vagy szolgáltatáshoz kapcsolódó szervíz tevékenységet (üzemeléskori javítás, karbantartás) partnerei számára? Ha igen, ezt saját erőforrásból vagy partner cégen keresztül?</t>
  </si>
  <si>
    <t>Kérjük a fő termékcsoportjaira adjon meg 3 referenciát MaTáSzSz Rendes tagoktól.</t>
  </si>
  <si>
    <t xml:space="preserve">Kérjük sorolja fel, hogy milyen jogosultságok rendelkezik az Ön cége? </t>
  </si>
  <si>
    <t>III/1.1</t>
  </si>
  <si>
    <t>III/1.2</t>
  </si>
  <si>
    <t>III/1.3</t>
  </si>
  <si>
    <t>III/1.4</t>
  </si>
  <si>
    <t>III/1.5</t>
  </si>
  <si>
    <t>III/1.6</t>
  </si>
  <si>
    <t>III/1.7</t>
  </si>
  <si>
    <t>III/1.8</t>
  </si>
  <si>
    <t>III/2.1</t>
  </si>
  <si>
    <t>III/2.2</t>
  </si>
  <si>
    <t>III/2.3</t>
  </si>
  <si>
    <t>III/2.4</t>
  </si>
  <si>
    <t>III/2.5</t>
  </si>
  <si>
    <t>III/2.6</t>
  </si>
  <si>
    <t>III/2.7</t>
  </si>
  <si>
    <t>III/2.8</t>
  </si>
  <si>
    <t>III/2.9</t>
  </si>
  <si>
    <t>III/2.10</t>
  </si>
  <si>
    <t>III/2.11</t>
  </si>
  <si>
    <t>III/2.12</t>
  </si>
  <si>
    <t>III/2.13</t>
  </si>
  <si>
    <t>III/2.14</t>
  </si>
  <si>
    <t>III/3.1</t>
  </si>
  <si>
    <t>III/3.1.1</t>
  </si>
  <si>
    <t>III/3.1.2</t>
  </si>
  <si>
    <t>III/3.1.3</t>
  </si>
  <si>
    <t>III/3.1.4</t>
  </si>
  <si>
    <t>III/3.1.5</t>
  </si>
  <si>
    <t>III/3.1.6</t>
  </si>
  <si>
    <t>III/3.1.8</t>
  </si>
  <si>
    <t>III/3.1.9</t>
  </si>
  <si>
    <t>III/3.1.10</t>
  </si>
  <si>
    <t>III/3.1.11</t>
  </si>
  <si>
    <t>III/4.1</t>
  </si>
  <si>
    <t>III/4.1.1</t>
  </si>
  <si>
    <t>III/4.1.3</t>
  </si>
  <si>
    <t>III/4.1.5</t>
  </si>
  <si>
    <t>III/4.1.6</t>
  </si>
  <si>
    <t>III/5.1</t>
  </si>
  <si>
    <t>III/5.1.1</t>
  </si>
  <si>
    <t>III/5.1.2</t>
  </si>
  <si>
    <t>Szakreferensi szolgáltatás</t>
  </si>
  <si>
    <t>Energetikai- tanácsadás, audit</t>
  </si>
  <si>
    <t>Távhővezeték tervezés</t>
  </si>
  <si>
    <t xml:space="preserve">Mellékletként kérjük, csatolni a dokumentum másolatát!										</t>
  </si>
  <si>
    <t>Mennyi az áraik érvényességének minimum időtartam?</t>
  </si>
  <si>
    <t xml:space="preserve">Van-e tanúsított környezetközpontú irányítási rendszerük? </t>
  </si>
  <si>
    <t xml:space="preserve">Ha van, akkor kérjük a tanúsítványok másolatát mellékelni szíveskedjenek!							</t>
  </si>
  <si>
    <t>III/5.1.3</t>
  </si>
  <si>
    <t>III/5.1.4</t>
  </si>
  <si>
    <t>III/6.1</t>
  </si>
  <si>
    <t>III/6.1.1</t>
  </si>
  <si>
    <t xml:space="preserve">Van-e tanúsított munkavédelmi rendszerük/szabályzatuk? </t>
  </si>
  <si>
    <t xml:space="preserve">Van-e nem tanúsított munkavédelmi rendszerük/szabályzatuk? </t>
  </si>
  <si>
    <t>Kapott-e az Ön cége az elmúlt 3 év során hatósági bírságot?</t>
  </si>
  <si>
    <t xml:space="preserve">Rendelkezik-e felelősségbizotsítással?  </t>
  </si>
  <si>
    <t>(Amennyiben igen, kérem csatolja a biztosítási kötvényt vagy a biztosító által kibocsátott igazolást.)</t>
  </si>
  <si>
    <t xml:space="preserve">Rendelkezik-e hitelbiztosítással? </t>
  </si>
  <si>
    <t>Igen</t>
  </si>
  <si>
    <t>Nem</t>
  </si>
  <si>
    <t>-</t>
  </si>
  <si>
    <t xml:space="preserve">Kérjük adja meg, hogy hány éve beszállítója a MaTáSzSz Rendes tagoknak. </t>
  </si>
  <si>
    <t>Kérjük csatoljon egy Rendes tagtól igazolást.</t>
  </si>
  <si>
    <t>Van lehetőség készpénzes fizetésre?</t>
  </si>
  <si>
    <t>Biztosítanak a termékhez vagy szolgáltatáshoz kapcsolódó technikai segítségnyújtást beüzemléskor a partnerei számára?</t>
  </si>
  <si>
    <t xml:space="preserve">Vállalnak jogszabály szerint előírt „szavatossági” időn felül jótállást?  </t>
  </si>
  <si>
    <t>Vállalják egyedi vevői igények biztosítását, egyedi termékek gyártását?</t>
  </si>
  <si>
    <t xml:space="preserve">Alkalmaznak mennyiségi árkedvezményt? </t>
  </si>
  <si>
    <t>Vállalják anyagszállítás esetén a termékek csomagolásán EAN típusú vonalkód elhelyezését?</t>
  </si>
  <si>
    <t xml:space="preserve">Vállalják hirtelen jött meghibásodás esetén a standard termékek pótlását 2 munkanapon belül? </t>
  </si>
  <si>
    <t>Vállalják anyagszállítás esetén kihelyezett árukészlet létrehozását? (Konszignációs raktárkészlet)</t>
  </si>
  <si>
    <t>Vállalják elektronikus számla kibocsátását és befogadását?</t>
  </si>
  <si>
    <t>Van-e mód online rendelés fogadásra (nem csak emailes formában)?</t>
  </si>
  <si>
    <t>Van-e a cégükre vonatkozó energiahatékonysági rendszerük?</t>
  </si>
  <si>
    <t>Kérjük készítsen egy humán erőforrás nyilatkozatot a tevékenységhez kötődően.</t>
  </si>
  <si>
    <t xml:space="preserve">Amennyiben rendelkezik Távhőszolgáltatáésrt Nívó díjjal, kérjük, adja meg, hogy melyik évben ítélte oda az elnökség a díjat az Ön cégének. </t>
  </si>
  <si>
    <t xml:space="preserve">Amennyiben van tanúsított rendszer, úgy nem jár pont a nem tanúsított rendszerre. </t>
  </si>
  <si>
    <t xml:space="preserve">Szerepel-e a Nemzeti Adó- és Vámhivatal köztartozásmentes adózói adatbázisában?
</t>
  </si>
  <si>
    <t>Amennyiben nem, kérjük mellékelni egy 30 napnál nem régebbi nemlegesnek minősülő együttes adóigazolást.</t>
  </si>
  <si>
    <t>Szerepel-e a Nemzeti Adó- és Vámhivatal köztartozásmentes adózói adatbázisában?</t>
  </si>
  <si>
    <t>Megj.</t>
  </si>
  <si>
    <t>Munkavédelmi alszempontok</t>
  </si>
  <si>
    <t>Környezetvédelmi alszempontok</t>
  </si>
  <si>
    <t xml:space="preserve">Rendelkezik-e felelősségbiztosítással?  </t>
  </si>
  <si>
    <t>referenciái ellenőrizhetetlenek, vagy a referencia adó nem erősítette meg azokat.</t>
  </si>
  <si>
    <t>III/4.1.2</t>
  </si>
  <si>
    <t>III/4.1.4</t>
  </si>
  <si>
    <t>30 napnál nem régebbi nemlegesnek minősülő együttes adóigazolás</t>
  </si>
  <si>
    <t>III/3.1.7</t>
  </si>
  <si>
    <t>II/5</t>
  </si>
  <si>
    <t>Jelentkező készítsen referencia nyilatkozatot, amelyben megadja a referenciát adók elérhetőségekiket.</t>
  </si>
  <si>
    <t>Csatolva</t>
  </si>
  <si>
    <t>Nem készül ilyen nyilatkozat</t>
  </si>
  <si>
    <r>
      <t xml:space="preserve">Az </t>
    </r>
    <r>
      <rPr>
        <b/>
        <sz val="10"/>
        <color theme="1"/>
        <rFont val="Arial"/>
        <family val="2"/>
      </rPr>
      <t>1. számú</t>
    </r>
    <r>
      <rPr>
        <sz val="10"/>
        <color theme="1"/>
        <rFont val="Arial"/>
        <family val="2"/>
      </rPr>
      <t xml:space="preserve"> mellékletben megjelölt termékcsoportra vonatkozó jogosultság a vállalkozásra jogosító irat adataival azonosan:</t>
    </r>
  </si>
  <si>
    <t>Nem készült ilyen</t>
  </si>
  <si>
    <t>&lt;=30</t>
  </si>
  <si>
    <t>31-60</t>
  </si>
  <si>
    <t>61-90</t>
  </si>
  <si>
    <t>91-120</t>
  </si>
  <si>
    <t>&gt;121</t>
  </si>
  <si>
    <t>igen, partnercégen keresztül</t>
  </si>
  <si>
    <t>nem</t>
  </si>
  <si>
    <t>igen, saját erőforrásból</t>
  </si>
  <si>
    <t>Dokumentum megnevezése</t>
  </si>
  <si>
    <t>Humán erőforrás nyilatkozat</t>
  </si>
  <si>
    <t>Hová kapcsolódik</t>
  </si>
  <si>
    <t>Nyilatkozat a Jövőképről</t>
  </si>
  <si>
    <t>Organogram</t>
  </si>
  <si>
    <t>Kutatásfejlesztési terv</t>
  </si>
  <si>
    <t xml:space="preserve">A minősítési eljárás tárgyához kapcsolódó tevékenység jogosultság (a cég jelenlegi állapota szerinti cégbejegyzési okmány vagy vállalkozói igazolvány és szakképesítési igazolások).	Csatolja a hivatkozott jogosultság másolatát. </t>
  </si>
  <si>
    <t>Igazolás minőségirányítási rendszerről</t>
  </si>
  <si>
    <t>Igazolás tanúsított környezetközpontú irányítási rendszerről</t>
  </si>
  <si>
    <t>Nyilatkozat NEM tanúsított környezetközpontú irányítási rendszerről</t>
  </si>
  <si>
    <t>Nyilatkozat NEM tanúsított  munkavédelmi rendszerről</t>
  </si>
  <si>
    <t>Igazolás tanúsított munkavédelmi rendszerről</t>
  </si>
  <si>
    <t>Megjegyzés</t>
  </si>
  <si>
    <t>Kérjük csatolja a nyilatkozatot.</t>
  </si>
  <si>
    <t>Ha van, akkor kérjük a tanúsítványok másolatát mellékelni szíveskedjenek! Vagy  amennyiben nem tanúsítot, kérjük csatolja a nyilatkozatot.</t>
  </si>
  <si>
    <t>Nyilatkozat, arról, hogy nem kapott a cég hatósági bírságot</t>
  </si>
  <si>
    <t>Terület részösszege</t>
  </si>
  <si>
    <t xml:space="preserve">Nem negatív eredmény van pontozva illetve a saját tőke esetén ha nem csökken az előző évhez képest. </t>
  </si>
  <si>
    <t>2 év maximális pont</t>
  </si>
  <si>
    <t>2 év alatt 2 legalább rendezvény, akkor már jár a maximális pont.</t>
  </si>
  <si>
    <t>Ha már van akkor a bevezetés alatt állóra nem jár pont</t>
  </si>
  <si>
    <t>Ha nem volt bírság, akkor jár a max.pont.</t>
  </si>
  <si>
    <t>Nem jár több pont a tanúsítottért.</t>
  </si>
  <si>
    <t>Tagja-e az Ön cége a MaTáSzSz-nak?</t>
  </si>
  <si>
    <t>Kapott pontszám</t>
  </si>
  <si>
    <t>0</t>
  </si>
  <si>
    <t>Amennyiben nem rendelkezik Nívó díjjal, kérjük írjon "0"-t a cellába.</t>
  </si>
  <si>
    <t xml:space="preserve">Kérjük mutassa be az Ön cégének a kutatásfejlesztési tevékenységét. </t>
  </si>
  <si>
    <t xml:space="preserve">Kérjük csatoljon egy nyilatkozatot, hogy hány éve partnere a MaTáSzSz Rendes tagoknak. </t>
  </si>
  <si>
    <t xml:space="preserve">Mennyi az Ön cége által vállalt szerződés-felmondási határidő?										</t>
  </si>
  <si>
    <t>Mennyi az áraik érvényességének minimum időtartama? (nap)</t>
  </si>
  <si>
    <t xml:space="preserve">Vállalják-e a szolgáltatáshoz kapcsolódó dokumentáció tárolását és szükség esetén 5 éven túl pótlását ?  </t>
  </si>
  <si>
    <t>Vállalják-e egyedi vevői igények kielégítését?</t>
  </si>
  <si>
    <t>Vállalják-e promt igények 2 munkanapon belüi teljesítését?</t>
  </si>
  <si>
    <t>Igény esetén biztosít-e a megrendelet szolgáltatáshoz kapcsolódó működést támogató ( support, utánkövetés) tevékenységet partnerei számára? Ha igen, ezt saját erőforrásból vagy partner cégen keresztül?</t>
  </si>
  <si>
    <t>Biztosítanak a szolgáltatáshoz kapcsolódó technikai segítségnyújtást a partnerei számára?</t>
  </si>
  <si>
    <t xml:space="preserve">1 db - 5 pont , 2 db - 10 pont , 3 db-től  - 15 pont  </t>
  </si>
  <si>
    <t>&lt;=30 ;31-60 ;61-90;91-120;&gt;121 nap</t>
  </si>
  <si>
    <t xml:space="preserve">&lt;=30=0;31-60=5;61 felett max) </t>
  </si>
  <si>
    <t>&gt;61</t>
  </si>
  <si>
    <t>Gázmotoros kapcsolt villamosenergia-termelés berendezéseinek karbantartása, felújítása, gépészeti és villamossági üzemeltetése.</t>
  </si>
  <si>
    <t>Tüzelő berendezések karbantartása, javítása, értékesítése.</t>
  </si>
  <si>
    <t>Jegyzett tőke (eFt-ban)</t>
  </si>
  <si>
    <t>Saját tőke (eFt-ban)</t>
  </si>
  <si>
    <t>Összes árbevétel (eFt-ban)</t>
  </si>
  <si>
    <t>Üzemi tevékenység eredménye (eFt-ban)</t>
  </si>
  <si>
    <t>Adózott eredmény (eFt-ban)</t>
  </si>
  <si>
    <t>30 pont a referenciát adó cégenként, de maximum 90 pont</t>
  </si>
  <si>
    <t xml:space="preserve">Nyilatkozat és biztosítási kötvény vagy a biztosító által kibocsátott igazolás -Felelősségbiztosítás </t>
  </si>
  <si>
    <t xml:space="preserve">Nyilatkozat és biztosítási kötvény vagy a biztosító által kibocsátott igazolás - Hitelbiztosítás </t>
  </si>
  <si>
    <t xml:space="preserve">Nyilatkozat és a minősítési eljárás tárgyához kapcsolódó tevékenység jogosultságát igazoló dokumentum (a cég jelenlegi állapota szerinti cégbejegyzési okmány vagy vállalkozói igazolvány és szakképesítési igazolások).		</t>
  </si>
  <si>
    <t>Maximális pontszám</t>
  </si>
  <si>
    <t>A pályázat benyújtását megelőző 3 lezárt gazdasági évben hitel- és fizetőképességének hiánya állt fenn, tartósan nem tett eleget fizetési kötelezettségének;</t>
  </si>
  <si>
    <t>korábbi - három naptári évnél nem régebben lezárult - beszerzési pályázata a valóságnak megfelelően ismert, de ettől eltérően közölt adatot (a továbbiakban: hamis adatot szolgáltatott és ezért az eljárásból kizárták, illetőleg a hamis adatszolgáltatását a bíróság jogerős és végrehajtható határozatával megállapította);</t>
  </si>
  <si>
    <t>üzletvitele körében öt naptári évnél nem régebben meghozott –jogerős bírósági ítéletben a számviteli renddel vagy a bizonylatadási kötelezettséggel kapcsolatban, illetve jogerős és végrehajtható verseny felügyeleti határozatban vagy a verseny felügyeleti határozat bírósági felülvizsgálata esetén a bíróság jogerős és végrehajtható ítéletében a Tpt. 11. §-a (2) bekezdésének e) pontjával kapcsolatban– megállapított jogszabálysértést követett el;</t>
  </si>
  <si>
    <t>Kapott-e az Ön cége az elmúlt 3 lezárt üzleti év során hatósági bírságot?</t>
  </si>
  <si>
    <t>lezárt üzleti év előtti év</t>
  </si>
  <si>
    <t>lezárt üzleti év</t>
  </si>
  <si>
    <t>Eljárási díj fizetésének elmulasztása.</t>
  </si>
  <si>
    <t xml:space="preserve">
lezárt üzleti év</t>
  </si>
  <si>
    <t>Összpontszám</t>
  </si>
  <si>
    <t>Kérjük csatoljon egy nyilatkozatot, hogy hány éve partnere a MaTáSzSz Rendes tagoknak. Ez igazolható a referencia nyilatkozattal is.</t>
  </si>
  <si>
    <r>
      <t xml:space="preserve">Vállalkozás előző </t>
    </r>
    <r>
      <rPr>
        <sz val="11"/>
        <color rgb="FFFF0000"/>
        <rFont val="Arial"/>
        <family val="2"/>
      </rPr>
      <t>két</t>
    </r>
    <r>
      <rPr>
        <sz val="11"/>
        <color theme="1"/>
        <rFont val="Arial"/>
        <family val="2"/>
        <charset val="238"/>
      </rPr>
      <t xml:space="preserve"> lezárt üzleti évi Egyszerűsített Mérlege és Eredménykimutatása</t>
    </r>
  </si>
  <si>
    <t>Kérjük a fő szolgáltatásaira adjon meg 3 MaTáSzSz Rendes tagoktól referenciát.</t>
  </si>
  <si>
    <t>Nyilatkozat MaTáSzSz rendezvényen való részvételről az elmúlt két évben</t>
  </si>
  <si>
    <t>Igazolás, hogy legalább két éve beszállítója a MaTáSzSz Rendes tagoknak! (Megegyezhet a Referencia nyilatkozatta, amennyiben azon szerepel, hogy több mint két éve beszállítója Rendes Tagnak)</t>
  </si>
  <si>
    <t>Referenciákróló szóló nyilatkozat - MaTáSzSz Rendes tagoknak nyújtott szolgáltatásról (https://tavho.org/tagsag/tagjaink)</t>
  </si>
  <si>
    <t>Kérjük a nyilatkozat segítségvel adja meg, hogy milyen érvényes jogosultságokkal rendelkezik az Ön cége?  (Kérjük adja meg a jogosultságok számát maximum 3-at)</t>
  </si>
  <si>
    <t>Kérjük a fő szolgáltatásaira adjon meg 3 MaTáSzSz Rendes tagoktól referenciát és adja meg a referenciák számát.</t>
  </si>
  <si>
    <t>Van-e a cégükre vonatkozó energiahatékonysági rendszerük vagy energiahatékonyság iránti törekvéseik?</t>
  </si>
  <si>
    <t>igen, saját erőforrásból	30; igen, partnercégen keresztül	10</t>
  </si>
  <si>
    <t>Nyilatkozat vagy tanúsítvány energiahatékonysági/energiairányítási rendszerről/energiahatékonysági törekvésekről</t>
  </si>
  <si>
    <t>Kérjük sorolja fel, hogy milyen érvényes jogosultságokkal rendelkezik az Ön cége? (Kérjük adja meg a jogosultságok számát maximum 3-at)</t>
  </si>
  <si>
    <t>Kérjük adja meg, hogy az elmúlt két évben mely MaTáSzSz által szervezett vagy meghirdetett szakmai rendezvényeken képviseltette magát a cége? (pl.: Üzleti Klub, konferenciák, szakmai képzések) (Kérjük adja meg a számát maximum 2.)</t>
  </si>
  <si>
    <t>Kérjük adja meg, hogy az elmúlt két évben mely MaTáSzSz által szervezett vagy meghirdetett szakmai rendezvényeken képviseltette magát a cége? (pl.: Üzleti Klub, konferenciák, szakmai képzések) Kérjük adja meg a számát maximum 2.)</t>
  </si>
  <si>
    <t>Van-e a cégükre vonatkozó energiahatékonysági/energiairányítási (pl.: ISO 50001) rendszerük vagy energiahatékonyság iránti törekvéseik?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</si>
</sst>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."/>
  </numFmts>
  <fonts count="36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theme="1"/>
      <name val="Wingdings"/>
      <charset val="2"/>
    </font>
    <font>
      <sz val="11"/>
      <color theme="1"/>
      <name val="Palatino Linotype"/>
      <family val="1"/>
    </font>
    <font>
      <sz val="11"/>
      <color theme="1"/>
      <name val="Symbol"/>
      <charset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5">
    <xf numFmtId="0" fontId="0" fillId="0" borderId="0" xfId="0"/>
    <xf numFmtId="0" fontId="6" fillId="0" borderId="1" xfId="0" applyFont="1" applyBorder="1"/>
    <xf numFmtId="0" fontId="0" fillId="0" borderId="13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6" fillId="0" borderId="7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60" xfId="0" applyFont="1" applyBorder="1"/>
    <xf numFmtId="0" fontId="6" fillId="0" borderId="68" xfId="0" applyFont="1" applyBorder="1"/>
    <xf numFmtId="0" fontId="6" fillId="0" borderId="67" xfId="0" applyFont="1" applyBorder="1" applyAlignment="1">
      <alignment wrapText="1"/>
    </xf>
    <xf numFmtId="0" fontId="6" fillId="0" borderId="69" xfId="0" applyFont="1" applyBorder="1" applyAlignment="1">
      <alignment wrapText="1"/>
    </xf>
    <xf numFmtId="0" fontId="0" fillId="0" borderId="14" xfId="0" applyBorder="1"/>
    <xf numFmtId="0" fontId="8" fillId="2" borderId="51" xfId="0" applyFont="1" applyFill="1" applyBorder="1" applyAlignment="1" applyProtection="1">
      <alignment wrapText="1"/>
      <protection locked="0"/>
    </xf>
    <xf numFmtId="0" fontId="8" fillId="2" borderId="47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65" fontId="9" fillId="0" borderId="26" xfId="0" applyNumberFormat="1" applyFont="1" applyBorder="1" applyAlignment="1">
      <alignment horizontal="center" wrapText="1"/>
    </xf>
    <xf numFmtId="0" fontId="8" fillId="2" borderId="2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Protection="1">
      <protection locked="0"/>
    </xf>
    <xf numFmtId="0" fontId="6" fillId="2" borderId="27" xfId="0" applyFont="1" applyFill="1" applyBorder="1" applyProtection="1">
      <protection locked="0"/>
    </xf>
    <xf numFmtId="0" fontId="12" fillId="2" borderId="3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2" fillId="2" borderId="54" xfId="0" applyFont="1" applyFill="1" applyBorder="1" applyAlignment="1" applyProtection="1">
      <alignment wrapText="1"/>
      <protection locked="0"/>
    </xf>
    <xf numFmtId="3" fontId="0" fillId="0" borderId="0" xfId="0" applyNumberFormat="1" applyAlignment="1">
      <alignment wrapText="1"/>
    </xf>
    <xf numFmtId="9" fontId="1" fillId="0" borderId="0" xfId="2" applyFont="1" applyAlignment="1" applyProtection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2" applyNumberFormat="1" applyFont="1" applyAlignment="1" applyProtection="1">
      <alignment wrapText="1"/>
    </xf>
    <xf numFmtId="0" fontId="15" fillId="0" borderId="9" xfId="0" applyFont="1" applyBorder="1"/>
    <xf numFmtId="0" fontId="15" fillId="0" borderId="13" xfId="0" applyFont="1" applyBorder="1"/>
    <xf numFmtId="2" fontId="15" fillId="0" borderId="13" xfId="0" applyNumberFormat="1" applyFont="1" applyBorder="1"/>
    <xf numFmtId="0" fontId="15" fillId="0" borderId="18" xfId="0" applyFont="1" applyBorder="1" applyAlignment="1">
      <alignment wrapText="1"/>
    </xf>
    <xf numFmtId="0" fontId="18" fillId="0" borderId="0" xfId="0" applyFont="1" applyAlignment="1">
      <alignment horizontal="justify" vertical="center"/>
    </xf>
    <xf numFmtId="0" fontId="0" fillId="0" borderId="10" xfId="0" applyBorder="1" applyAlignment="1">
      <alignment horizontal="center"/>
    </xf>
    <xf numFmtId="3" fontId="0" fillId="2" borderId="32" xfId="1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7" xfId="0" applyFont="1" applyFill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5" borderId="23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26" xfId="0" applyBorder="1"/>
    <xf numFmtId="49" fontId="6" fillId="2" borderId="1" xfId="0" applyNumberFormat="1" applyFont="1" applyFill="1" applyBorder="1" applyProtection="1">
      <protection locked="0"/>
    </xf>
    <xf numFmtId="0" fontId="6" fillId="0" borderId="26" xfId="0" applyFont="1" applyBorder="1" applyAlignment="1">
      <alignment wrapText="1"/>
    </xf>
    <xf numFmtId="0" fontId="0" fillId="0" borderId="45" xfId="0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3" fontId="0" fillId="2" borderId="1" xfId="1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7" fillId="0" borderId="0" xfId="0" applyFont="1"/>
    <xf numFmtId="0" fontId="9" fillId="4" borderId="54" xfId="0" applyFont="1" applyFill="1" applyBorder="1" applyAlignment="1" applyProtection="1">
      <alignment horizontal="center"/>
      <protection locked="0"/>
    </xf>
    <xf numFmtId="0" fontId="6" fillId="0" borderId="56" xfId="0" applyFont="1" applyBorder="1"/>
    <xf numFmtId="0" fontId="6" fillId="0" borderId="57" xfId="0" applyFont="1" applyBorder="1"/>
    <xf numFmtId="0" fontId="0" fillId="0" borderId="8" xfId="0" applyBorder="1" applyAlignment="1">
      <alignment horizontal="center" vertical="center"/>
    </xf>
    <xf numFmtId="0" fontId="12" fillId="2" borderId="64" xfId="0" applyFont="1" applyFill="1" applyBorder="1" applyAlignment="1" applyProtection="1">
      <alignment wrapText="1"/>
      <protection locked="0"/>
    </xf>
    <xf numFmtId="0" fontId="2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 wrapText="1"/>
      <protection locked="0"/>
    </xf>
    <xf numFmtId="0" fontId="2" fillId="2" borderId="89" xfId="0" applyFont="1" applyFill="1" applyBorder="1" applyProtection="1">
      <protection locked="0"/>
    </xf>
    <xf numFmtId="0" fontId="2" fillId="2" borderId="85" xfId="0" applyFont="1" applyFill="1" applyBorder="1" applyProtection="1">
      <protection locked="0"/>
    </xf>
    <xf numFmtId="0" fontId="0" fillId="0" borderId="7" xfId="0" applyBorder="1"/>
    <xf numFmtId="0" fontId="3" fillId="2" borderId="44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22" fillId="0" borderId="9" xfId="0" applyFont="1" applyBorder="1" applyAlignment="1">
      <alignment wrapText="1"/>
    </xf>
    <xf numFmtId="0" fontId="25" fillId="0" borderId="9" xfId="0" applyFont="1" applyBorder="1"/>
    <xf numFmtId="0" fontId="24" fillId="0" borderId="20" xfId="0" applyFont="1" applyBorder="1"/>
    <xf numFmtId="0" fontId="24" fillId="0" borderId="16" xfId="0" applyFont="1" applyBorder="1"/>
    <xf numFmtId="0" fontId="24" fillId="0" borderId="18" xfId="0" applyFont="1" applyBorder="1"/>
    <xf numFmtId="0" fontId="26" fillId="0" borderId="0" xfId="0" applyFont="1" applyAlignment="1">
      <alignment wrapText="1"/>
    </xf>
    <xf numFmtId="0" fontId="25" fillId="0" borderId="13" xfId="0" applyFont="1" applyBorder="1"/>
    <xf numFmtId="0" fontId="24" fillId="0" borderId="15" xfId="0" applyFont="1" applyBorder="1"/>
    <xf numFmtId="2" fontId="25" fillId="0" borderId="13" xfId="0" applyNumberFormat="1" applyFont="1" applyBorder="1"/>
    <xf numFmtId="0" fontId="24" fillId="0" borderId="1" xfId="0" applyFont="1" applyBorder="1"/>
    <xf numFmtId="49" fontId="24" fillId="2" borderId="1" xfId="0" applyNumberFormat="1" applyFont="1" applyFill="1" applyBorder="1" applyProtection="1">
      <protection locked="0"/>
    </xf>
    <xf numFmtId="0" fontId="24" fillId="0" borderId="26" xfId="0" applyFont="1" applyBorder="1" applyAlignment="1">
      <alignment wrapText="1"/>
    </xf>
    <xf numFmtId="0" fontId="24" fillId="0" borderId="26" xfId="0" applyFont="1" applyBorder="1"/>
    <xf numFmtId="0" fontId="24" fillId="0" borderId="45" xfId="0" applyFont="1" applyBorder="1"/>
    <xf numFmtId="0" fontId="24" fillId="0" borderId="0" xfId="0" applyFont="1"/>
    <xf numFmtId="0" fontId="24" fillId="0" borderId="0" xfId="0" applyFont="1" applyAlignment="1">
      <alignment wrapText="1"/>
    </xf>
    <xf numFmtId="3" fontId="24" fillId="2" borderId="1" xfId="1" applyNumberFormat="1" applyFont="1" applyFill="1" applyBorder="1" applyAlignment="1" applyProtection="1">
      <protection locked="0"/>
    </xf>
    <xf numFmtId="3" fontId="24" fillId="2" borderId="32" xfId="1" applyNumberFormat="1" applyFont="1" applyFill="1" applyBorder="1" applyAlignment="1" applyProtection="1">
      <protection locked="0"/>
    </xf>
    <xf numFmtId="0" fontId="24" fillId="0" borderId="56" xfId="0" applyFont="1" applyBorder="1"/>
    <xf numFmtId="0" fontId="24" fillId="0" borderId="57" xfId="0" applyFont="1" applyBorder="1"/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88" xfId="0" applyFont="1" applyFill="1" applyBorder="1" applyAlignment="1" applyProtection="1">
      <alignment horizontal="center" wrapText="1"/>
      <protection locked="0"/>
    </xf>
    <xf numFmtId="0" fontId="26" fillId="2" borderId="19" xfId="0" applyFont="1" applyFill="1" applyBorder="1" applyAlignment="1" applyProtection="1">
      <alignment horizontal="center" wrapText="1"/>
      <protection locked="0"/>
    </xf>
    <xf numFmtId="0" fontId="26" fillId="2" borderId="87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center" vertical="center"/>
    </xf>
    <xf numFmtId="0" fontId="30" fillId="0" borderId="0" xfId="0" applyFont="1"/>
    <xf numFmtId="0" fontId="23" fillId="6" borderId="0" xfId="0" applyFont="1" applyFill="1"/>
    <xf numFmtId="1" fontId="6" fillId="2" borderId="1" xfId="0" applyNumberFormat="1" applyFont="1" applyFill="1" applyBorder="1" applyProtection="1">
      <protection locked="0"/>
    </xf>
    <xf numFmtId="3" fontId="24" fillId="2" borderId="2" xfId="1" applyNumberFormat="1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wrapText="1"/>
    </xf>
    <xf numFmtId="0" fontId="31" fillId="0" borderId="0" xfId="0" applyFont="1"/>
    <xf numFmtId="0" fontId="24" fillId="0" borderId="15" xfId="0" applyFont="1" applyBorder="1" applyAlignment="1">
      <alignment horizontal="center"/>
    </xf>
    <xf numFmtId="0" fontId="24" fillId="2" borderId="44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 wrapText="1"/>
      <protection locked="0"/>
    </xf>
    <xf numFmtId="0" fontId="0" fillId="6" borderId="0" xfId="0" applyFill="1" applyAlignment="1">
      <alignment wrapText="1"/>
    </xf>
    <xf numFmtId="0" fontId="0" fillId="6" borderId="0" xfId="0" applyFill="1"/>
    <xf numFmtId="0" fontId="6" fillId="6" borderId="0" xfId="0" applyFont="1" applyFill="1" applyAlignment="1">
      <alignment horizontal="left" wrapText="1"/>
    </xf>
    <xf numFmtId="0" fontId="0" fillId="6" borderId="0" xfId="0" applyFill="1" applyAlignment="1">
      <alignment horizontal="center"/>
    </xf>
    <xf numFmtId="3" fontId="0" fillId="6" borderId="0" xfId="1" applyNumberFormat="1" applyFont="1" applyFill="1" applyBorder="1" applyAlignment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0" fontId="19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/>
    </xf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wrapText="1"/>
    </xf>
    <xf numFmtId="0" fontId="2" fillId="6" borderId="0" xfId="0" applyFont="1" applyFill="1" applyProtection="1">
      <protection locked="0"/>
    </xf>
    <xf numFmtId="0" fontId="6" fillId="6" borderId="0" xfId="0" applyFont="1" applyFill="1" applyProtection="1">
      <protection locked="0"/>
    </xf>
    <xf numFmtId="0" fontId="12" fillId="6" borderId="0" xfId="0" applyFont="1" applyFill="1" applyAlignment="1" applyProtection="1">
      <alignment wrapText="1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20" fillId="6" borderId="0" xfId="0" applyFont="1" applyFill="1" applyAlignment="1">
      <alignment horizontal="left"/>
    </xf>
    <xf numFmtId="0" fontId="6" fillId="6" borderId="0" xfId="0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0" fontId="32" fillId="0" borderId="4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41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33" fillId="0" borderId="41" xfId="0" applyFont="1" applyBorder="1" applyAlignment="1">
      <alignment horizontal="center" wrapText="1"/>
    </xf>
    <xf numFmtId="1" fontId="21" fillId="6" borderId="0" xfId="0" applyNumberFormat="1" applyFont="1" applyFill="1" applyAlignment="1">
      <alignment horizontal="center"/>
    </xf>
    <xf numFmtId="1" fontId="34" fillId="6" borderId="0" xfId="0" applyNumberFormat="1" applyFont="1" applyFill="1" applyAlignment="1">
      <alignment horizontal="center" vertical="center"/>
    </xf>
    <xf numFmtId="3" fontId="21" fillId="6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49" fontId="5" fillId="2" borderId="33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5" xfId="0" applyNumberFormat="1" applyFont="1" applyFill="1" applyBorder="1" applyAlignment="1" applyProtection="1">
      <alignment horizontal="center"/>
      <protection locked="0"/>
    </xf>
    <xf numFmtId="49" fontId="6" fillId="2" borderId="1" xfId="0" quotePrefix="1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0" fontId="19" fillId="0" borderId="0" xfId="0" applyFont="1" applyAlignment="1">
      <alignment horizontal="center"/>
    </xf>
    <xf numFmtId="49" fontId="6" fillId="2" borderId="1" xfId="0" applyNumberFormat="1" applyFont="1" applyFill="1" applyBorder="1" applyProtection="1">
      <protection locked="0"/>
    </xf>
    <xf numFmtId="2" fontId="10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0" fontId="6" fillId="0" borderId="27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8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2" borderId="53" xfId="0" applyFont="1" applyFill="1" applyBorder="1" applyAlignment="1" applyProtection="1">
      <alignment horizontal="center" wrapText="1"/>
      <protection locked="0"/>
    </xf>
    <xf numFmtId="0" fontId="12" fillId="2" borderId="86" xfId="0" applyFont="1" applyFill="1" applyBorder="1" applyAlignment="1" applyProtection="1">
      <alignment horizontal="center" wrapText="1"/>
      <protection locked="0"/>
    </xf>
    <xf numFmtId="0" fontId="12" fillId="2" borderId="3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40" xfId="0" applyNumberFormat="1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61" xfId="0" applyBorder="1" applyAlignment="1">
      <alignment horizontal="center"/>
    </xf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90" xfId="0" applyFont="1" applyBorder="1" applyAlignment="1">
      <alignment horizontal="left" wrapText="1"/>
    </xf>
    <xf numFmtId="49" fontId="24" fillId="2" borderId="1" xfId="0" applyNumberFormat="1" applyFont="1" applyFill="1" applyBorder="1" applyAlignment="1" applyProtection="1">
      <alignment horizontal="left"/>
      <protection locked="0"/>
    </xf>
    <xf numFmtId="49" fontId="24" fillId="2" borderId="1" xfId="0" applyNumberFormat="1" applyFont="1" applyFill="1" applyBorder="1" applyAlignment="1" applyProtection="1">
      <alignment horizontal="center"/>
      <protection locked="0"/>
    </xf>
    <xf numFmtId="0" fontId="27" fillId="0" borderId="79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83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49" fontId="24" fillId="2" borderId="1" xfId="0" applyNumberFormat="1" applyFont="1" applyFill="1" applyBorder="1" applyProtection="1">
      <protection locked="0"/>
    </xf>
    <xf numFmtId="0" fontId="24" fillId="0" borderId="2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24" fillId="2" borderId="1" xfId="0" quotePrefix="1" applyNumberFormat="1" applyFont="1" applyFill="1" applyBorder="1" applyAlignment="1" applyProtection="1">
      <alignment horizontal="center"/>
      <protection locked="0"/>
    </xf>
    <xf numFmtId="2" fontId="28" fillId="0" borderId="1" xfId="0" applyNumberFormat="1" applyFont="1" applyBorder="1" applyAlignment="1">
      <alignment horizontal="left"/>
    </xf>
    <xf numFmtId="14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2" xfId="0" applyNumberFormat="1" applyFont="1" applyFill="1" applyBorder="1" applyAlignment="1" applyProtection="1">
      <alignment horizontal="center"/>
      <protection locked="0"/>
    </xf>
    <xf numFmtId="14" fontId="24" fillId="2" borderId="3" xfId="0" applyNumberFormat="1" applyFont="1" applyFill="1" applyBorder="1" applyAlignment="1" applyProtection="1">
      <alignment horizontal="center"/>
      <protection locked="0"/>
    </xf>
    <xf numFmtId="14" fontId="24" fillId="2" borderId="4" xfId="0" applyNumberFormat="1" applyFont="1" applyFill="1" applyBorder="1" applyAlignment="1" applyProtection="1">
      <alignment horizontal="center"/>
      <protection locked="0"/>
    </xf>
    <xf numFmtId="49" fontId="27" fillId="2" borderId="45" xfId="0" applyNumberFormat="1" applyFont="1" applyFill="1" applyBorder="1" applyAlignment="1" applyProtection="1">
      <alignment horizontal="center"/>
      <protection locked="0"/>
    </xf>
    <xf numFmtId="49" fontId="27" fillId="2" borderId="3" xfId="0" applyNumberFormat="1" applyFont="1" applyFill="1" applyBorder="1" applyAlignment="1" applyProtection="1">
      <alignment horizontal="center"/>
      <protection locked="0"/>
    </xf>
    <xf numFmtId="49" fontId="27" fillId="2" borderId="4" xfId="0" applyNumberFormat="1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4" fillId="2" borderId="46" xfId="0" applyFont="1" applyFill="1" applyBorder="1" applyAlignment="1" applyProtection="1">
      <alignment horizontal="center"/>
      <protection locked="0"/>
    </xf>
    <xf numFmtId="49" fontId="27" fillId="2" borderId="38" xfId="0" applyNumberFormat="1" applyFont="1" applyFill="1" applyBorder="1" applyAlignment="1" applyProtection="1">
      <alignment horizontal="center"/>
      <protection locked="0"/>
    </xf>
    <xf numFmtId="49" fontId="27" fillId="2" borderId="39" xfId="0" applyNumberFormat="1" applyFont="1" applyFill="1" applyBorder="1" applyAlignment="1" applyProtection="1">
      <alignment horizontal="center"/>
      <protection locked="0"/>
    </xf>
    <xf numFmtId="49" fontId="27" fillId="2" borderId="40" xfId="0" applyNumberFormat="1" applyFont="1" applyFill="1" applyBorder="1" applyAlignment="1" applyProtection="1">
      <alignment horizontal="center"/>
      <protection locked="0"/>
    </xf>
    <xf numFmtId="0" fontId="24" fillId="2" borderId="41" xfId="0" applyFont="1" applyFill="1" applyBorder="1" applyAlignment="1" applyProtection="1">
      <alignment horizontal="center"/>
      <protection locked="0"/>
    </xf>
    <xf numFmtId="0" fontId="24" fillId="2" borderId="39" xfId="0" applyFont="1" applyFill="1" applyBorder="1" applyAlignment="1" applyProtection="1">
      <alignment horizont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0" fontId="24" fillId="0" borderId="58" xfId="0" applyFont="1" applyBorder="1" applyAlignment="1">
      <alignment horizontal="left" wrapText="1"/>
    </xf>
    <xf numFmtId="0" fontId="27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49" fontId="27" fillId="2" borderId="33" xfId="0" applyNumberFormat="1" applyFont="1" applyFill="1" applyBorder="1" applyAlignment="1" applyProtection="1">
      <alignment horizontal="center"/>
      <protection locked="0"/>
    </xf>
    <xf numFmtId="49" fontId="27" fillId="2" borderId="34" xfId="0" applyNumberFormat="1" applyFont="1" applyFill="1" applyBorder="1" applyAlignment="1" applyProtection="1">
      <alignment horizontal="center"/>
      <protection locked="0"/>
    </xf>
    <xf numFmtId="49" fontId="27" fillId="2" borderId="35" xfId="0" applyNumberFormat="1" applyFont="1" applyFill="1" applyBorder="1" applyAlignment="1" applyProtection="1">
      <alignment horizontal="center"/>
      <protection locked="0"/>
    </xf>
    <xf numFmtId="0" fontId="24" fillId="2" borderId="36" xfId="0" applyFont="1" applyFill="1" applyBorder="1" applyAlignment="1" applyProtection="1">
      <alignment horizontal="center"/>
      <protection locked="0"/>
    </xf>
    <xf numFmtId="0" fontId="24" fillId="2" borderId="34" xfId="0" applyFont="1" applyFill="1" applyBorder="1" applyAlignment="1" applyProtection="1">
      <alignment horizontal="center"/>
      <protection locked="0"/>
    </xf>
    <xf numFmtId="0" fontId="24" fillId="2" borderId="37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left" vertical="center"/>
    </xf>
    <xf numFmtId="0" fontId="24" fillId="0" borderId="27" xfId="0" applyFont="1" applyBorder="1" applyAlignment="1">
      <alignment horizontal="left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4" fillId="0" borderId="2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2" borderId="23" xfId="0" applyFont="1" applyFill="1" applyBorder="1" applyAlignment="1" applyProtection="1">
      <alignment horizontal="center"/>
      <protection locked="0"/>
    </xf>
    <xf numFmtId="0" fontId="24" fillId="2" borderId="24" xfId="0" applyFont="1" applyFill="1" applyBorder="1" applyAlignment="1" applyProtection="1">
      <alignment horizontal="center"/>
      <protection locked="0"/>
    </xf>
    <xf numFmtId="0" fontId="24" fillId="2" borderId="25" xfId="0" applyFont="1" applyFill="1" applyBorder="1" applyAlignment="1" applyProtection="1">
      <alignment horizontal="center"/>
      <protection locked="0"/>
    </xf>
    <xf numFmtId="0" fontId="24" fillId="2" borderId="26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4" fillId="2" borderId="28" xfId="0" applyFont="1" applyFill="1" applyBorder="1" applyAlignment="1" applyProtection="1">
      <alignment horizontal="center"/>
      <protection locked="0"/>
    </xf>
    <xf numFmtId="0" fontId="24" fillId="2" borderId="29" xfId="0" applyFont="1" applyFill="1" applyBorder="1" applyAlignment="1" applyProtection="1">
      <alignment horizontal="center"/>
      <protection locked="0"/>
    </xf>
    <xf numFmtId="0" fontId="24" fillId="2" borderId="30" xfId="0" applyFont="1" applyFill="1" applyBorder="1" applyAlignment="1" applyProtection="1">
      <alignment horizontal="center"/>
      <protection locked="0"/>
    </xf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53" xfId="0" applyFont="1" applyFill="1" applyBorder="1" applyAlignment="1" applyProtection="1">
      <alignment horizontal="center" wrapText="1"/>
      <protection locked="0"/>
    </xf>
    <xf numFmtId="0" fontId="26" fillId="2" borderId="86" xfId="0" applyFont="1" applyFill="1" applyBorder="1" applyAlignment="1" applyProtection="1">
      <alignment horizontal="center" wrapText="1"/>
      <protection locked="0"/>
    </xf>
    <xf numFmtId="0" fontId="26" fillId="2" borderId="31" xfId="0" applyFont="1" applyFill="1" applyBorder="1" applyAlignment="1" applyProtection="1">
      <alignment horizontal="center" wrapText="1"/>
      <protection locked="0"/>
    </xf>
    <xf numFmtId="0" fontId="26" fillId="2" borderId="1" xfId="0" applyFont="1" applyFill="1" applyBorder="1" applyAlignment="1" applyProtection="1">
      <alignment horizontal="center" wrapText="1"/>
      <protection locked="0"/>
    </xf>
    <xf numFmtId="0" fontId="6" fillId="0" borderId="65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0" borderId="5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4" borderId="62" xfId="0" applyFont="1" applyFill="1" applyBorder="1" applyAlignment="1" applyProtection="1">
      <alignment horizontal="center"/>
      <protection locked="0"/>
    </xf>
    <xf numFmtId="0" fontId="6" fillId="4" borderId="63" xfId="0" applyFont="1" applyFill="1" applyBorder="1" applyAlignment="1" applyProtection="1">
      <alignment horizontal="center"/>
      <protection locked="0"/>
    </xf>
    <xf numFmtId="0" fontId="6" fillId="4" borderId="64" xfId="0" applyFont="1" applyFill="1" applyBorder="1" applyAlignment="1" applyProtection="1">
      <alignment horizontal="center"/>
      <protection locked="0"/>
    </xf>
    <xf numFmtId="0" fontId="6" fillId="4" borderId="5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6" fillId="0" borderId="7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6" fillId="0" borderId="71" xfId="0" applyFont="1" applyBorder="1" applyAlignment="1">
      <alignment horizontal="right"/>
    </xf>
    <xf numFmtId="0" fontId="6" fillId="0" borderId="72" xfId="0" applyFont="1" applyBorder="1" applyAlignment="1">
      <alignment horizontal="right"/>
    </xf>
    <xf numFmtId="0" fontId="6" fillId="0" borderId="73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9" fillId="5" borderId="24" xfId="0" applyFont="1" applyFill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6" fillId="0" borderId="60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0" borderId="11" xfId="0" applyFont="1" applyBorder="1" applyAlignment="1">
      <alignment horizontal="left" wrapText="1"/>
    </xf>
    <xf numFmtId="0" fontId="19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30" fillId="0" borderId="0" xfId="0" applyFont="1" applyAlignment="1">
      <alignment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TASZSZ/Bizottsa&#769;gok/Ta&#769;vho&#779;ipari%20Munkabizottsa&#769;g/2020.01.28/Lakatos%20Tibor%20e&#769;szreve&#769;telei/Mino&#779;sito&#779;ke&#769;rdo&#779;i&#769;v_besza&#769;lli&#769;to&#769;i_v4_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_kitöltendők"/>
      <sheetName val="Kizáró feltételek"/>
      <sheetName val="Pontozás"/>
      <sheetName val="Munka2"/>
      <sheetName val="1.sz. melléklet"/>
      <sheetName val="Munka1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2</v>
          </cell>
        </row>
        <row r="5">
          <cell r="A5">
            <v>6</v>
          </cell>
          <cell r="B5">
            <v>5</v>
          </cell>
        </row>
        <row r="6">
          <cell r="A6">
            <v>11</v>
          </cell>
          <cell r="B6">
            <v>10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agy Edit" id="{0BF38D6B-0F14-974C-ACCE-B590CEA99602}" userId="S::nagy.edit@tavho.org::444523be-5839-4ee5-a2a1-f82ba3cd5a9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19-06-20T10:48:52.99" personId="{0BF38D6B-0F14-974C-ACCE-B590CEA99602}" id="{448E83DA-2824-114F-8C7E-22E585690927}">
    <text>Ez a sor kell?</text>
  </threadedComment>
  <threadedComment ref="C24" dT="2019-06-20T10:50:10.42" personId="{0BF38D6B-0F14-974C-ACCE-B590CEA99602}" id="{F40922CF-FECA-A945-94A5-49B19BB4F1AB}">
    <text>Csak a fő tevékenységeket kell? ( elég ennyi sor?)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opLeftCell="A37" zoomScaleNormal="100" workbookViewId="0">
      <selection activeCell="B96" sqref="B96"/>
    </sheetView>
  </sheetViews>
  <sheetFormatPr baseColWidth="10" defaultColWidth="8.83203125" defaultRowHeight="14" x14ac:dyDescent="0.15"/>
  <cols>
    <col min="1" max="1" width="10" style="32" customWidth="1"/>
    <col min="2" max="2" width="51.33203125" customWidth="1"/>
    <col min="4" max="4" width="9" customWidth="1"/>
    <col min="6" max="6" width="11.33203125" customWidth="1"/>
    <col min="7" max="7" width="10" bestFit="1" customWidth="1"/>
    <col min="8" max="8" width="9.6640625" customWidth="1"/>
    <col min="13" max="13" width="13" bestFit="1" customWidth="1"/>
    <col min="14" max="14" width="11.33203125" customWidth="1"/>
  </cols>
  <sheetData>
    <row r="1" spans="1:14" ht="15" thickBot="1" x14ac:dyDescent="0.2"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27" customHeight="1" x14ac:dyDescent="0.2">
      <c r="A2" s="33"/>
      <c r="B2" s="166" t="s">
        <v>269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</row>
    <row r="3" spans="1:14" x14ac:dyDescent="0.15">
      <c r="A3" s="33"/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</row>
    <row r="4" spans="1:14" x14ac:dyDescent="0.15">
      <c r="A4" s="33"/>
      <c r="B4" s="172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4"/>
    </row>
    <row r="5" spans="1:14" ht="23" x14ac:dyDescent="0.25">
      <c r="A5" s="33" t="s">
        <v>159</v>
      </c>
      <c r="B5" s="175" t="s"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x14ac:dyDescent="0.15">
      <c r="A6" s="34" t="s">
        <v>161</v>
      </c>
      <c r="B6" s="139" t="s">
        <v>69</v>
      </c>
      <c r="C6" s="139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x14ac:dyDescent="0.15">
      <c r="A7" s="34" t="s">
        <v>162</v>
      </c>
      <c r="B7" s="1" t="s">
        <v>68</v>
      </c>
      <c r="C7" s="1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</row>
    <row r="8" spans="1:14" x14ac:dyDescent="0.15">
      <c r="A8" s="34" t="s">
        <v>163</v>
      </c>
      <c r="B8" s="1" t="s">
        <v>122</v>
      </c>
      <c r="C8" s="1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15">
      <c r="A9" s="34" t="s">
        <v>164</v>
      </c>
      <c r="B9" s="1" t="s">
        <v>1</v>
      </c>
      <c r="C9" s="1" t="s">
        <v>137</v>
      </c>
      <c r="D9" s="140"/>
      <c r="E9" s="140"/>
      <c r="F9" s="140"/>
      <c r="G9" s="140"/>
      <c r="H9" s="1" t="s">
        <v>26</v>
      </c>
      <c r="I9" s="49"/>
      <c r="J9" s="1" t="s">
        <v>2</v>
      </c>
      <c r="K9" s="140"/>
      <c r="L9" s="140"/>
      <c r="M9" s="1" t="s">
        <v>3</v>
      </c>
      <c r="N9" s="49"/>
    </row>
    <row r="10" spans="1:14" x14ac:dyDescent="0.15">
      <c r="A10" s="34" t="s">
        <v>165</v>
      </c>
      <c r="B10" s="1" t="s">
        <v>257</v>
      </c>
      <c r="C10" s="1" t="s">
        <v>137</v>
      </c>
      <c r="D10" s="140"/>
      <c r="E10" s="140"/>
      <c r="F10" s="140"/>
      <c r="G10" s="140"/>
      <c r="H10" s="1" t="s">
        <v>26</v>
      </c>
      <c r="I10" s="49"/>
      <c r="J10" s="1" t="s">
        <v>2</v>
      </c>
      <c r="K10" s="140"/>
      <c r="L10" s="140"/>
      <c r="M10" s="1" t="s">
        <v>3</v>
      </c>
      <c r="N10" s="49"/>
    </row>
    <row r="11" spans="1:14" x14ac:dyDescent="0.15">
      <c r="A11" s="34" t="s">
        <v>166</v>
      </c>
      <c r="B11" s="1" t="s">
        <v>259</v>
      </c>
      <c r="C11" s="142" t="s">
        <v>261</v>
      </c>
      <c r="D11" s="143"/>
      <c r="E11" s="176"/>
      <c r="F11" s="176"/>
      <c r="G11" s="176"/>
      <c r="H11" s="176"/>
      <c r="I11" s="176"/>
      <c r="J11" s="176"/>
      <c r="K11" s="176"/>
      <c r="L11" s="176"/>
      <c r="M11" s="176"/>
      <c r="N11" s="176"/>
    </row>
    <row r="12" spans="1:14" x14ac:dyDescent="0.15">
      <c r="A12" s="34" t="s">
        <v>167</v>
      </c>
      <c r="B12" s="153"/>
      <c r="C12" s="142" t="s">
        <v>4</v>
      </c>
      <c r="D12" s="143"/>
      <c r="E12" s="176"/>
      <c r="F12" s="176"/>
      <c r="G12" s="176"/>
      <c r="H12" s="176"/>
      <c r="I12" s="176"/>
      <c r="J12" s="176"/>
      <c r="K12" s="176"/>
      <c r="L12" s="176"/>
      <c r="M12" s="176"/>
      <c r="N12" s="176"/>
    </row>
    <row r="13" spans="1:14" x14ac:dyDescent="0.15">
      <c r="A13" s="34" t="s">
        <v>168</v>
      </c>
      <c r="B13" s="153"/>
      <c r="C13" s="1" t="s">
        <v>5</v>
      </c>
      <c r="D13" s="1"/>
      <c r="E13" s="140"/>
      <c r="F13" s="163"/>
      <c r="G13" s="1" t="s">
        <v>258</v>
      </c>
      <c r="H13" s="140"/>
      <c r="I13" s="163"/>
      <c r="J13" s="177"/>
      <c r="K13" s="177"/>
      <c r="L13" s="177"/>
      <c r="M13" s="177"/>
      <c r="N13" s="177"/>
    </row>
    <row r="14" spans="1:14" x14ac:dyDescent="0.15">
      <c r="A14" s="34" t="s">
        <v>169</v>
      </c>
      <c r="B14" s="153"/>
      <c r="C14" s="1" t="s">
        <v>6</v>
      </c>
      <c r="D14" s="1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15">
      <c r="A15" s="34" t="s">
        <v>170</v>
      </c>
      <c r="B15" s="1" t="s">
        <v>260</v>
      </c>
      <c r="C15" s="142" t="s">
        <v>261</v>
      </c>
      <c r="D15" s="143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x14ac:dyDescent="0.15">
      <c r="A16" s="34" t="s">
        <v>171</v>
      </c>
      <c r="B16" s="153"/>
      <c r="C16" s="139" t="s">
        <v>4</v>
      </c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x14ac:dyDescent="0.15">
      <c r="A17" s="34" t="s">
        <v>172</v>
      </c>
      <c r="B17" s="153"/>
      <c r="C17" s="139" t="s">
        <v>5</v>
      </c>
      <c r="D17" s="139"/>
      <c r="E17" s="140"/>
      <c r="F17" s="163"/>
      <c r="G17" s="1" t="s">
        <v>258</v>
      </c>
      <c r="H17" s="140"/>
      <c r="I17" s="163"/>
      <c r="J17" s="177"/>
      <c r="K17" s="177"/>
      <c r="L17" s="177"/>
      <c r="M17" s="177"/>
      <c r="N17" s="177"/>
    </row>
    <row r="18" spans="1:14" x14ac:dyDescent="0.15">
      <c r="A18" s="34" t="s">
        <v>173</v>
      </c>
      <c r="B18" s="153"/>
      <c r="C18" s="139" t="s">
        <v>6</v>
      </c>
      <c r="D18" s="139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x14ac:dyDescent="0.15">
      <c r="A19" s="34" t="s">
        <v>174</v>
      </c>
      <c r="B19" s="139" t="s">
        <v>67</v>
      </c>
      <c r="C19" s="139"/>
      <c r="D19" s="139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  <row r="20" spans="1:14" ht="28" x14ac:dyDescent="0.15">
      <c r="A20" s="34" t="s">
        <v>175</v>
      </c>
      <c r="B20" s="50" t="s">
        <v>8</v>
      </c>
      <c r="C20" s="150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2"/>
    </row>
    <row r="21" spans="1:14" x14ac:dyDescent="0.15">
      <c r="A21" s="34" t="s">
        <v>176</v>
      </c>
      <c r="B21" s="1" t="s">
        <v>70</v>
      </c>
      <c r="C21" s="150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</row>
    <row r="22" spans="1:14" x14ac:dyDescent="0.15">
      <c r="A22" s="34" t="s">
        <v>255</v>
      </c>
      <c r="B22" s="1" t="s">
        <v>71</v>
      </c>
      <c r="C22" s="150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</row>
    <row r="23" spans="1:14" x14ac:dyDescent="0.15">
      <c r="A23" s="34" t="s">
        <v>256</v>
      </c>
      <c r="B23" s="48"/>
      <c r="C23" s="154" t="s">
        <v>72</v>
      </c>
      <c r="D23" s="154"/>
      <c r="E23" s="154"/>
      <c r="F23" s="154"/>
      <c r="G23" s="154"/>
      <c r="H23" s="154"/>
      <c r="I23" s="155"/>
      <c r="J23" s="155"/>
      <c r="K23" s="155"/>
      <c r="L23" s="155"/>
      <c r="M23" s="155"/>
      <c r="N23" s="156"/>
    </row>
    <row r="24" spans="1:14" ht="15" thickBot="1" x14ac:dyDescent="0.2">
      <c r="B24" s="48"/>
      <c r="C24" s="157" t="s">
        <v>9</v>
      </c>
      <c r="D24" s="157"/>
      <c r="E24" s="157"/>
      <c r="F24" s="157"/>
      <c r="G24" s="157"/>
      <c r="H24" s="157"/>
      <c r="I24" s="157"/>
      <c r="J24" s="157"/>
      <c r="K24" s="157"/>
      <c r="L24" s="158" t="s">
        <v>182</v>
      </c>
      <c r="M24" s="158"/>
      <c r="N24" s="159"/>
    </row>
    <row r="25" spans="1:14" x14ac:dyDescent="0.15">
      <c r="B25" s="51"/>
      <c r="C25" s="160"/>
      <c r="D25" s="161"/>
      <c r="E25" s="161"/>
      <c r="F25" s="161"/>
      <c r="G25" s="161"/>
      <c r="H25" s="161"/>
      <c r="I25" s="161"/>
      <c r="J25" s="161"/>
      <c r="K25" s="162"/>
      <c r="L25" s="181"/>
      <c r="M25" s="182"/>
      <c r="N25" s="183"/>
    </row>
    <row r="26" spans="1:14" x14ac:dyDescent="0.15">
      <c r="A26" s="34"/>
      <c r="B26" s="51"/>
      <c r="C26" s="144"/>
      <c r="D26" s="145"/>
      <c r="E26" s="145"/>
      <c r="F26" s="145"/>
      <c r="G26" s="145"/>
      <c r="H26" s="145"/>
      <c r="I26" s="145"/>
      <c r="J26" s="145"/>
      <c r="K26" s="146"/>
      <c r="L26" s="147"/>
      <c r="M26" s="148"/>
      <c r="N26" s="149"/>
    </row>
    <row r="27" spans="1:14" x14ac:dyDescent="0.15">
      <c r="A27" s="34"/>
      <c r="B27" s="51"/>
      <c r="C27" s="144"/>
      <c r="D27" s="145"/>
      <c r="E27" s="145"/>
      <c r="F27" s="145"/>
      <c r="G27" s="145"/>
      <c r="H27" s="145"/>
      <c r="I27" s="145"/>
      <c r="J27" s="145"/>
      <c r="K27" s="146"/>
      <c r="L27" s="147"/>
      <c r="M27" s="148"/>
      <c r="N27" s="149"/>
    </row>
    <row r="28" spans="1:14" x14ac:dyDescent="0.15">
      <c r="A28" s="34"/>
      <c r="B28" s="51"/>
      <c r="C28" s="144"/>
      <c r="D28" s="145"/>
      <c r="E28" s="145"/>
      <c r="F28" s="145"/>
      <c r="G28" s="145"/>
      <c r="H28" s="145"/>
      <c r="I28" s="145"/>
      <c r="J28" s="145"/>
      <c r="K28" s="146"/>
      <c r="L28" s="147"/>
      <c r="M28" s="148"/>
      <c r="N28" s="149"/>
    </row>
    <row r="29" spans="1:14" ht="15" thickBot="1" x14ac:dyDescent="0.2">
      <c r="A29" s="34"/>
      <c r="B29" s="51"/>
      <c r="C29" s="210"/>
      <c r="D29" s="211"/>
      <c r="E29" s="211"/>
      <c r="F29" s="211"/>
      <c r="G29" s="211"/>
      <c r="H29" s="211"/>
      <c r="I29" s="211"/>
      <c r="J29" s="211"/>
      <c r="K29" s="212"/>
      <c r="L29" s="213"/>
      <c r="M29" s="214"/>
      <c r="N29" s="215"/>
    </row>
    <row r="31" spans="1:14" ht="23" x14ac:dyDescent="0.25">
      <c r="A31" s="33" t="s">
        <v>160</v>
      </c>
      <c r="B31" s="175" t="s">
        <v>12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</row>
    <row r="32" spans="1:14" x14ac:dyDescent="0.15">
      <c r="A32" s="33" t="s">
        <v>177</v>
      </c>
      <c r="C32" s="154" t="s">
        <v>13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79"/>
    </row>
    <row r="33" spans="1:14" ht="26.25" customHeight="1" x14ac:dyDescent="0.15">
      <c r="A33" s="33" t="s">
        <v>263</v>
      </c>
      <c r="C33" s="216" t="s">
        <v>107</v>
      </c>
      <c r="D33" s="217"/>
      <c r="E33" s="216" t="s">
        <v>108</v>
      </c>
      <c r="F33" s="218"/>
      <c r="G33" s="216" t="s">
        <v>106</v>
      </c>
      <c r="H33" s="217"/>
      <c r="I33" s="217" t="s">
        <v>111</v>
      </c>
      <c r="J33" s="218"/>
      <c r="K33" s="216" t="s">
        <v>109</v>
      </c>
      <c r="L33" s="217"/>
      <c r="M33" s="217" t="s">
        <v>110</v>
      </c>
      <c r="N33" s="219"/>
    </row>
    <row r="34" spans="1:14" ht="33" customHeight="1" thickBot="1" x14ac:dyDescent="0.2">
      <c r="A34" s="33" t="s">
        <v>264</v>
      </c>
      <c r="C34" s="37">
        <v>2018</v>
      </c>
      <c r="D34" s="47">
        <v>2019</v>
      </c>
      <c r="E34" s="37">
        <v>2018</v>
      </c>
      <c r="F34" s="37">
        <v>2019</v>
      </c>
      <c r="G34" s="37">
        <v>2018</v>
      </c>
      <c r="H34" s="37">
        <v>2019</v>
      </c>
      <c r="I34" s="37">
        <v>2018</v>
      </c>
      <c r="J34" s="37">
        <v>2019</v>
      </c>
      <c r="K34" s="37">
        <v>2018</v>
      </c>
      <c r="L34" s="37">
        <v>2019</v>
      </c>
      <c r="M34" s="37">
        <v>2018</v>
      </c>
      <c r="N34" s="39">
        <v>2019</v>
      </c>
    </row>
    <row r="35" spans="1:14" ht="26" customHeight="1" thickBot="1" x14ac:dyDescent="0.2">
      <c r="A35" s="33" t="s">
        <v>265</v>
      </c>
      <c r="C35" s="54"/>
      <c r="D35" s="38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15">
      <c r="A36" s="33" t="s">
        <v>266</v>
      </c>
      <c r="C36" s="154" t="s">
        <v>355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42"/>
      <c r="N36" s="17"/>
    </row>
    <row r="37" spans="1:14" x14ac:dyDescent="0.15">
      <c r="A37" s="33" t="s">
        <v>267</v>
      </c>
      <c r="C37" s="154" t="s">
        <v>333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42"/>
      <c r="N37" s="17"/>
    </row>
    <row r="38" spans="1:14" x14ac:dyDescent="0.15">
      <c r="A38" s="33" t="s">
        <v>268</v>
      </c>
      <c r="C38" s="154" t="s">
        <v>335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42"/>
      <c r="N38" s="17"/>
    </row>
    <row r="39" spans="1:14" ht="14" customHeight="1" x14ac:dyDescent="0.15">
      <c r="A39" s="33"/>
      <c r="C39" s="154" t="s">
        <v>352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42"/>
      <c r="N39" s="17"/>
    </row>
    <row r="40" spans="1:14" ht="14" customHeight="1" x14ac:dyDescent="0.15">
      <c r="A40" s="33"/>
    </row>
    <row r="41" spans="1:14" ht="23" x14ac:dyDescent="0.25">
      <c r="A41" s="33" t="s">
        <v>178</v>
      </c>
      <c r="B41" s="175" t="s">
        <v>10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</row>
    <row r="42" spans="1:14" ht="41" customHeight="1" x14ac:dyDescent="0.15">
      <c r="A42" s="33" t="s">
        <v>179</v>
      </c>
      <c r="B42" s="202" t="s">
        <v>250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</row>
    <row r="43" spans="1:14" x14ac:dyDescent="0.15">
      <c r="A43" s="33" t="s">
        <v>278</v>
      </c>
      <c r="C43" s="154" t="s">
        <v>276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79"/>
    </row>
    <row r="44" spans="1:14" ht="31" customHeight="1" x14ac:dyDescent="0.15">
      <c r="A44" s="33" t="s">
        <v>279</v>
      </c>
      <c r="C44" s="154" t="s">
        <v>353</v>
      </c>
      <c r="D44" s="154"/>
      <c r="E44" s="154"/>
      <c r="F44" s="154"/>
      <c r="G44" s="154"/>
      <c r="H44" s="154"/>
      <c r="I44" s="154"/>
      <c r="J44" s="154"/>
      <c r="K44" s="154"/>
      <c r="L44" s="154"/>
      <c r="M44" s="55" t="s">
        <v>183</v>
      </c>
      <c r="N44" s="49"/>
    </row>
    <row r="45" spans="1:14" ht="14.25" customHeight="1" x14ac:dyDescent="0.15">
      <c r="A45" s="33" t="s">
        <v>280</v>
      </c>
      <c r="C45" s="154" t="s">
        <v>247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46"/>
    </row>
    <row r="46" spans="1:14" ht="14.25" customHeight="1" x14ac:dyDescent="0.15">
      <c r="A46" s="33" t="s">
        <v>281</v>
      </c>
      <c r="C46" s="154" t="s">
        <v>339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46"/>
    </row>
    <row r="47" spans="1:14" ht="14.25" customHeight="1" x14ac:dyDescent="0.15">
      <c r="A47" s="33" t="s">
        <v>282</v>
      </c>
      <c r="C47" s="154" t="s">
        <v>270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46"/>
    </row>
    <row r="48" spans="1:14" ht="34" customHeight="1" thickBot="1" x14ac:dyDescent="0.2">
      <c r="A48" s="33" t="s">
        <v>283</v>
      </c>
      <c r="C48" s="154" t="s">
        <v>249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46"/>
    </row>
    <row r="49" spans="1:14" ht="15" customHeight="1" thickBot="1" x14ac:dyDescent="0.2">
      <c r="A49" s="33" t="s">
        <v>284</v>
      </c>
      <c r="C49" s="154" t="s">
        <v>271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92"/>
      <c r="N49" s="16"/>
    </row>
    <row r="50" spans="1:14" ht="14.25" customHeight="1" x14ac:dyDescent="0.15">
      <c r="A50" s="33" t="s">
        <v>285</v>
      </c>
      <c r="C50" s="154" t="s">
        <v>277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92"/>
      <c r="N50" s="16"/>
    </row>
    <row r="51" spans="1:14" ht="15" customHeight="1" x14ac:dyDescent="0.15"/>
    <row r="52" spans="1:14" ht="15" customHeight="1" x14ac:dyDescent="0.2">
      <c r="A52" s="33" t="s">
        <v>180</v>
      </c>
      <c r="B52" s="201" t="s">
        <v>19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</row>
    <row r="53" spans="1:14" ht="15" customHeight="1" x14ac:dyDescent="0.15">
      <c r="A53" s="33" t="s">
        <v>286</v>
      </c>
      <c r="C53" s="139" t="s">
        <v>272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21"/>
    </row>
    <row r="54" spans="1:14" x14ac:dyDescent="0.15">
      <c r="A54" s="33" t="s">
        <v>287</v>
      </c>
      <c r="C54" s="139" t="s">
        <v>323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21"/>
    </row>
    <row r="55" spans="1:14" x14ac:dyDescent="0.15">
      <c r="A55" s="33" t="s">
        <v>288</v>
      </c>
      <c r="C55" s="142" t="s">
        <v>273</v>
      </c>
      <c r="D55" s="180" t="s">
        <v>273</v>
      </c>
      <c r="E55" s="180" t="s">
        <v>273</v>
      </c>
      <c r="F55" s="180" t="s">
        <v>273</v>
      </c>
      <c r="G55" s="180" t="s">
        <v>273</v>
      </c>
      <c r="H55" s="180" t="s">
        <v>273</v>
      </c>
      <c r="I55" s="180" t="s">
        <v>273</v>
      </c>
      <c r="J55" s="180" t="s">
        <v>273</v>
      </c>
      <c r="K55" s="180" t="s">
        <v>273</v>
      </c>
      <c r="L55" s="180" t="s">
        <v>273</v>
      </c>
      <c r="M55" s="143" t="s">
        <v>273</v>
      </c>
      <c r="N55" s="22"/>
    </row>
    <row r="56" spans="1:14" x14ac:dyDescent="0.15">
      <c r="A56" s="33" t="s">
        <v>289</v>
      </c>
      <c r="C56" s="207" t="s">
        <v>341</v>
      </c>
      <c r="D56" s="208" t="s">
        <v>274</v>
      </c>
      <c r="E56" s="208" t="s">
        <v>274</v>
      </c>
      <c r="F56" s="208" t="s">
        <v>274</v>
      </c>
      <c r="G56" s="208" t="s">
        <v>274</v>
      </c>
      <c r="H56" s="208" t="s">
        <v>274</v>
      </c>
      <c r="I56" s="208" t="s">
        <v>274</v>
      </c>
      <c r="J56" s="208" t="s">
        <v>274</v>
      </c>
      <c r="K56" s="208" t="s">
        <v>274</v>
      </c>
      <c r="L56" s="208" t="s">
        <v>274</v>
      </c>
      <c r="M56" s="209" t="s">
        <v>274</v>
      </c>
      <c r="N56" s="23"/>
    </row>
    <row r="57" spans="1:14" x14ac:dyDescent="0.15">
      <c r="A57" s="33" t="s">
        <v>290</v>
      </c>
      <c r="C57" s="142" t="s">
        <v>348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43"/>
      <c r="N57" s="26"/>
    </row>
    <row r="58" spans="1:14" x14ac:dyDescent="0.15">
      <c r="A58" s="33" t="s">
        <v>291</v>
      </c>
      <c r="C58" s="142" t="s">
        <v>345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43"/>
      <c r="N58" s="26"/>
    </row>
    <row r="59" spans="1:14" x14ac:dyDescent="0.15">
      <c r="A59" s="33" t="s">
        <v>292</v>
      </c>
      <c r="C59" s="142" t="s">
        <v>346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43"/>
      <c r="N59" s="26"/>
    </row>
    <row r="60" spans="1:14" x14ac:dyDescent="0.15">
      <c r="A60" s="33" t="s">
        <v>293</v>
      </c>
      <c r="C60" s="142" t="s">
        <v>344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43"/>
      <c r="N60" s="26"/>
    </row>
    <row r="61" spans="1:14" x14ac:dyDescent="0.15">
      <c r="A61" s="33" t="s">
        <v>294</v>
      </c>
      <c r="C61" s="142" t="s">
        <v>347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43"/>
      <c r="N61" s="26"/>
    </row>
    <row r="62" spans="1:14" ht="14" customHeight="1" x14ac:dyDescent="0.15">
      <c r="A62" s="33" t="s">
        <v>295</v>
      </c>
      <c r="C62" s="142" t="s">
        <v>342</v>
      </c>
      <c r="D62" s="180"/>
      <c r="E62" s="180"/>
      <c r="F62" s="180"/>
      <c r="G62" s="180"/>
      <c r="H62" s="180"/>
      <c r="I62" s="180"/>
      <c r="J62" s="180"/>
      <c r="K62" s="180"/>
      <c r="L62" s="180"/>
      <c r="M62" s="143"/>
      <c r="N62" s="26"/>
    </row>
    <row r="63" spans="1:14" x14ac:dyDescent="0.15">
      <c r="A63" s="33" t="s">
        <v>296</v>
      </c>
      <c r="C63" s="142" t="s">
        <v>343</v>
      </c>
      <c r="D63" s="180"/>
      <c r="E63" s="180"/>
      <c r="F63" s="180"/>
      <c r="G63" s="180"/>
      <c r="H63" s="180"/>
      <c r="I63" s="180"/>
      <c r="J63" s="180"/>
      <c r="K63" s="180"/>
      <c r="L63" s="180"/>
      <c r="M63" s="143"/>
      <c r="N63" s="26"/>
    </row>
    <row r="64" spans="1:14" ht="30" customHeight="1" x14ac:dyDescent="0.15">
      <c r="A64" s="33" t="s">
        <v>297</v>
      </c>
      <c r="C64" s="192" t="s">
        <v>275</v>
      </c>
      <c r="D64" s="203"/>
      <c r="E64" s="203"/>
      <c r="F64" s="203"/>
      <c r="G64" s="203"/>
      <c r="H64" s="203"/>
      <c r="I64" s="203"/>
      <c r="J64" s="203"/>
      <c r="K64" s="203"/>
      <c r="L64" s="203"/>
      <c r="M64" s="204"/>
      <c r="N64" s="26"/>
    </row>
    <row r="65" spans="1:14" ht="15" thickBot="1" x14ac:dyDescent="0.2">
      <c r="A65" s="33" t="s">
        <v>298</v>
      </c>
      <c r="C65" s="165" t="s">
        <v>349</v>
      </c>
      <c r="D65" s="205"/>
      <c r="E65" s="205"/>
      <c r="F65" s="205"/>
      <c r="G65" s="205"/>
      <c r="H65" s="205"/>
      <c r="I65" s="205"/>
      <c r="J65" s="205"/>
      <c r="K65" s="205"/>
      <c r="L65" s="205"/>
      <c r="M65" s="206"/>
      <c r="N65" s="24"/>
    </row>
    <row r="66" spans="1:14" ht="15" customHeight="1" thickBot="1" x14ac:dyDescent="0.2">
      <c r="A66" s="33" t="s">
        <v>299</v>
      </c>
      <c r="C66" s="142" t="s">
        <v>350</v>
      </c>
      <c r="D66" s="180"/>
      <c r="E66" s="180"/>
      <c r="F66" s="180"/>
      <c r="G66" s="180"/>
      <c r="H66" s="180"/>
      <c r="I66" s="180"/>
      <c r="J66" s="180"/>
      <c r="K66" s="180"/>
      <c r="L66" s="180"/>
      <c r="M66" s="143"/>
      <c r="N66" s="72"/>
    </row>
    <row r="67" spans="1:14" x14ac:dyDescent="0.15">
      <c r="A67" s="33"/>
    </row>
    <row r="68" spans="1:14" ht="25" customHeight="1" x14ac:dyDescent="0.2">
      <c r="A68" s="33" t="s">
        <v>181</v>
      </c>
      <c r="B68" s="201" t="s">
        <v>251</v>
      </c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</row>
    <row r="69" spans="1:14" ht="16" x14ac:dyDescent="0.2">
      <c r="A69" s="33" t="s">
        <v>300</v>
      </c>
      <c r="B69" s="220" t="s">
        <v>252</v>
      </c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2"/>
    </row>
    <row r="70" spans="1:14" ht="15" thickBot="1" x14ac:dyDescent="0.2">
      <c r="A70" s="33" t="s">
        <v>301</v>
      </c>
      <c r="C70" s="62" t="s">
        <v>14</v>
      </c>
      <c r="D70" s="59"/>
      <c r="E70" s="59"/>
      <c r="F70" s="59"/>
      <c r="G70" s="59"/>
      <c r="H70" s="59"/>
      <c r="I70" s="59"/>
      <c r="J70" s="59"/>
      <c r="K70" s="59"/>
      <c r="L70" s="59"/>
      <c r="M70" s="63"/>
      <c r="N70" s="19"/>
    </row>
    <row r="71" spans="1:14" x14ac:dyDescent="0.15">
      <c r="A71" s="33" t="s">
        <v>302</v>
      </c>
      <c r="C71" s="139" t="s">
        <v>15</v>
      </c>
      <c r="D71" s="139"/>
      <c r="E71" s="139"/>
      <c r="F71" s="139"/>
      <c r="G71" s="139"/>
      <c r="H71" s="142"/>
      <c r="I71" s="223"/>
      <c r="J71" s="224"/>
      <c r="K71" s="224"/>
      <c r="L71" s="224"/>
      <c r="M71" s="224"/>
      <c r="N71" s="225"/>
    </row>
    <row r="72" spans="1:14" x14ac:dyDescent="0.15">
      <c r="A72" s="33" t="s">
        <v>303</v>
      </c>
      <c r="C72" s="191"/>
      <c r="D72" s="139" t="s">
        <v>62</v>
      </c>
      <c r="E72" s="139"/>
      <c r="F72" s="139"/>
      <c r="G72" s="139"/>
      <c r="H72" s="142"/>
      <c r="I72" s="184"/>
      <c r="J72" s="185"/>
      <c r="K72" s="185"/>
      <c r="L72" s="185"/>
      <c r="M72" s="185"/>
      <c r="N72" s="186"/>
    </row>
    <row r="73" spans="1:14" ht="15" customHeight="1" x14ac:dyDescent="0.15">
      <c r="A73" s="33" t="s">
        <v>304</v>
      </c>
      <c r="C73" s="191"/>
      <c r="D73" s="139" t="s">
        <v>73</v>
      </c>
      <c r="E73" s="139"/>
      <c r="F73" s="139"/>
      <c r="G73" s="139"/>
      <c r="H73" s="142"/>
      <c r="I73" s="184"/>
      <c r="J73" s="185"/>
      <c r="K73" s="185"/>
      <c r="L73" s="185"/>
      <c r="M73" s="185"/>
      <c r="N73" s="186"/>
    </row>
    <row r="74" spans="1:14" x14ac:dyDescent="0.15">
      <c r="A74" s="33" t="s">
        <v>305</v>
      </c>
      <c r="C74" s="191"/>
      <c r="D74" s="139" t="s">
        <v>74</v>
      </c>
      <c r="E74" s="139"/>
      <c r="F74" s="139"/>
      <c r="G74" s="139"/>
      <c r="H74" s="142"/>
      <c r="I74" s="184"/>
      <c r="J74" s="185"/>
      <c r="K74" s="185"/>
      <c r="L74" s="185"/>
      <c r="M74" s="185"/>
      <c r="N74" s="186"/>
    </row>
    <row r="75" spans="1:14" ht="15" customHeight="1" thickBot="1" x14ac:dyDescent="0.2">
      <c r="A75" s="33" t="s">
        <v>306</v>
      </c>
      <c r="C75" s="191"/>
      <c r="D75" s="139" t="s">
        <v>75</v>
      </c>
      <c r="E75" s="139"/>
      <c r="F75" s="139"/>
      <c r="G75" s="139"/>
      <c r="H75" s="142"/>
      <c r="I75" s="188"/>
      <c r="J75" s="189"/>
      <c r="K75" s="189"/>
      <c r="L75" s="189"/>
      <c r="M75" s="189"/>
      <c r="N75" s="190"/>
    </row>
    <row r="76" spans="1:14" x14ac:dyDescent="0.15">
      <c r="A76" s="33" t="s">
        <v>307</v>
      </c>
      <c r="C76" s="164" t="s">
        <v>16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5"/>
      <c r="N76" s="70"/>
    </row>
    <row r="77" spans="1:14" x14ac:dyDescent="0.15">
      <c r="A77" s="33" t="s">
        <v>308</v>
      </c>
      <c r="C77" s="187"/>
      <c r="D77" s="139" t="s">
        <v>15</v>
      </c>
      <c r="E77" s="139"/>
      <c r="F77" s="139"/>
      <c r="G77" s="139"/>
      <c r="H77" s="142"/>
      <c r="I77" s="184"/>
      <c r="J77" s="185"/>
      <c r="K77" s="185"/>
      <c r="L77" s="185"/>
      <c r="M77" s="185"/>
      <c r="N77" s="185"/>
    </row>
    <row r="78" spans="1:14" x14ac:dyDescent="0.15">
      <c r="A78" s="33" t="s">
        <v>309</v>
      </c>
      <c r="C78" s="187"/>
      <c r="D78" s="187"/>
      <c r="E78" s="139" t="s">
        <v>62</v>
      </c>
      <c r="F78" s="139"/>
      <c r="G78" s="139"/>
      <c r="H78" s="142"/>
      <c r="I78" s="184"/>
      <c r="J78" s="185"/>
      <c r="K78" s="185"/>
      <c r="L78" s="185"/>
      <c r="M78" s="185"/>
      <c r="N78" s="185"/>
    </row>
    <row r="79" spans="1:14" x14ac:dyDescent="0.15">
      <c r="A79" s="33" t="s">
        <v>310</v>
      </c>
      <c r="C79" s="187"/>
      <c r="D79" s="187"/>
      <c r="E79" s="139" t="s">
        <v>63</v>
      </c>
      <c r="F79" s="139"/>
      <c r="G79" s="139"/>
      <c r="H79" s="142"/>
      <c r="I79" s="184"/>
      <c r="J79" s="185"/>
      <c r="K79" s="185"/>
      <c r="L79" s="185"/>
      <c r="M79" s="185"/>
      <c r="N79" s="185"/>
    </row>
    <row r="80" spans="1:14" x14ac:dyDescent="0.15">
      <c r="A80" s="33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</row>
    <row r="81" spans="1:14" ht="16" x14ac:dyDescent="0.2">
      <c r="A81" s="33" t="s">
        <v>311</v>
      </c>
      <c r="B81" s="193" t="s">
        <v>253</v>
      </c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</row>
    <row r="82" spans="1:14" ht="15" thickBot="1" x14ac:dyDescent="0.2">
      <c r="A82" s="33" t="s">
        <v>312</v>
      </c>
      <c r="C82" s="226" t="s">
        <v>324</v>
      </c>
      <c r="D82" s="226"/>
      <c r="E82" s="226"/>
      <c r="F82" s="226"/>
      <c r="G82" s="226"/>
      <c r="H82" s="226"/>
      <c r="I82" s="226"/>
      <c r="J82" s="226"/>
      <c r="K82" s="226"/>
      <c r="L82" s="227"/>
      <c r="M82" s="228"/>
      <c r="N82" s="19"/>
    </row>
    <row r="83" spans="1:14" ht="28.5" customHeight="1" thickBot="1" x14ac:dyDescent="0.2">
      <c r="A83" s="33" t="s">
        <v>313</v>
      </c>
      <c r="C83" s="164" t="s">
        <v>185</v>
      </c>
      <c r="D83" s="164"/>
      <c r="E83" s="164"/>
      <c r="F83" s="164"/>
      <c r="G83" s="164"/>
      <c r="H83" s="164"/>
      <c r="I83" s="164"/>
      <c r="J83" s="164"/>
      <c r="K83" s="164"/>
      <c r="L83" s="164"/>
      <c r="M83" s="165"/>
      <c r="N83" s="18"/>
    </row>
    <row r="84" spans="1:14" ht="15" customHeight="1" thickBot="1" x14ac:dyDescent="0.2">
      <c r="A84" s="33" t="s">
        <v>314</v>
      </c>
      <c r="C84" s="194" t="s">
        <v>332</v>
      </c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65"/>
    </row>
    <row r="85" spans="1:14" ht="15" thickBot="1" x14ac:dyDescent="0.2">
      <c r="A85" s="33" t="s">
        <v>315</v>
      </c>
      <c r="C85" s="195" t="s">
        <v>134</v>
      </c>
      <c r="D85" s="195"/>
      <c r="E85" s="195"/>
      <c r="F85" s="195"/>
      <c r="G85" s="195"/>
      <c r="H85" s="196"/>
      <c r="I85" s="197"/>
      <c r="J85" s="198"/>
      <c r="K85" s="198"/>
      <c r="L85" s="198"/>
      <c r="M85" s="198"/>
      <c r="N85" s="199"/>
    </row>
    <row r="86" spans="1:14" x14ac:dyDescent="0.15">
      <c r="A86" s="33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1:14" ht="16" x14ac:dyDescent="0.2">
      <c r="A87" s="33" t="s">
        <v>316</v>
      </c>
      <c r="B87" s="193" t="s">
        <v>253</v>
      </c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</row>
    <row r="88" spans="1:14" ht="15" thickBot="1" x14ac:dyDescent="0.2">
      <c r="A88" s="33" t="s">
        <v>317</v>
      </c>
      <c r="C88" s="226" t="s">
        <v>330</v>
      </c>
      <c r="D88" s="226"/>
      <c r="E88" s="226"/>
      <c r="F88" s="226"/>
      <c r="G88" s="226"/>
      <c r="H88" s="226"/>
      <c r="I88" s="226"/>
      <c r="J88" s="226"/>
      <c r="K88" s="226"/>
      <c r="L88" s="227"/>
      <c r="M88" s="228"/>
      <c r="N88" s="19"/>
    </row>
    <row r="89" spans="1:14" ht="28.5" customHeight="1" thickBot="1" x14ac:dyDescent="0.2">
      <c r="A89" s="33" t="s">
        <v>318</v>
      </c>
      <c r="C89" s="164" t="s">
        <v>331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5"/>
      <c r="N89" s="18"/>
    </row>
    <row r="90" spans="1:14" ht="15" thickBot="1" x14ac:dyDescent="0.2">
      <c r="A90" s="33" t="s">
        <v>326</v>
      </c>
      <c r="C90" s="194" t="s">
        <v>332</v>
      </c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65"/>
    </row>
    <row r="91" spans="1:14" ht="15" thickBot="1" x14ac:dyDescent="0.2">
      <c r="A91" s="33" t="s">
        <v>327</v>
      </c>
      <c r="C91" s="195" t="s">
        <v>134</v>
      </c>
      <c r="D91" s="195"/>
      <c r="E91" s="195"/>
      <c r="F91" s="195"/>
      <c r="G91" s="195"/>
      <c r="H91" s="196"/>
      <c r="I91" s="197"/>
      <c r="J91" s="198"/>
      <c r="K91" s="198"/>
      <c r="L91" s="198"/>
      <c r="M91" s="198"/>
      <c r="N91" s="199"/>
    </row>
    <row r="92" spans="1:14" x14ac:dyDescent="0.15">
      <c r="A92" s="33"/>
    </row>
    <row r="93" spans="1:14" ht="16" x14ac:dyDescent="0.2">
      <c r="A93" s="33" t="s">
        <v>328</v>
      </c>
      <c r="B93" s="193" t="s">
        <v>254</v>
      </c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</row>
    <row r="94" spans="1:14" ht="15" thickBot="1" x14ac:dyDescent="0.2">
      <c r="A94" s="33" t="s">
        <v>329</v>
      </c>
      <c r="B94" s="64"/>
      <c r="C94" s="139" t="s">
        <v>351</v>
      </c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69"/>
    </row>
    <row r="95" spans="1:14" x14ac:dyDescent="0.15">
      <c r="A95" s="33"/>
      <c r="B95" s="57"/>
      <c r="C95" s="58"/>
      <c r="D95" s="58"/>
      <c r="E95" s="58"/>
      <c r="F95" s="58"/>
      <c r="G95" s="58"/>
      <c r="H95" s="58"/>
      <c r="I95" s="58"/>
      <c r="J95" s="58"/>
      <c r="K95" s="59"/>
      <c r="M95" s="58"/>
      <c r="N95" s="58"/>
    </row>
    <row r="96" spans="1:14" s="3" customFormat="1" ht="17" x14ac:dyDescent="0.15">
      <c r="A96" s="33"/>
      <c r="B96" s="53"/>
      <c r="C96"/>
      <c r="D96"/>
      <c r="E96"/>
      <c r="F96"/>
      <c r="G96"/>
      <c r="H96"/>
      <c r="I96"/>
      <c r="J96"/>
      <c r="K96"/>
      <c r="L96"/>
      <c r="M96"/>
      <c r="N96"/>
    </row>
    <row r="97" spans="1:14" s="3" customFormat="1" x14ac:dyDescent="0.15">
      <c r="A97" s="33"/>
      <c r="B97" s="36"/>
      <c r="C97"/>
      <c r="D97"/>
      <c r="E97"/>
      <c r="F97"/>
      <c r="G97"/>
      <c r="H97"/>
      <c r="I97"/>
      <c r="J97"/>
      <c r="K97"/>
      <c r="L97"/>
      <c r="M97"/>
      <c r="N97"/>
    </row>
    <row r="98" spans="1:14" s="3" customFormat="1" ht="17" x14ac:dyDescent="0.15">
      <c r="A98" s="33"/>
      <c r="B98" s="53"/>
      <c r="C98"/>
      <c r="D98"/>
      <c r="E98"/>
      <c r="F98"/>
      <c r="G98"/>
      <c r="H98"/>
      <c r="I98"/>
      <c r="J98"/>
      <c r="K98"/>
      <c r="L98"/>
      <c r="M98"/>
      <c r="N98"/>
    </row>
    <row r="99" spans="1:14" s="3" customFormat="1" ht="17" x14ac:dyDescent="0.15">
      <c r="A99" s="33"/>
      <c r="B99" s="53"/>
      <c r="C99"/>
      <c r="D99"/>
      <c r="E99"/>
      <c r="F99"/>
      <c r="G99"/>
      <c r="H99"/>
      <c r="I99"/>
      <c r="J99"/>
      <c r="K99"/>
      <c r="L99"/>
      <c r="M99"/>
      <c r="N99"/>
    </row>
    <row r="100" spans="1:14" s="3" customFormat="1" ht="17" x14ac:dyDescent="0.15">
      <c r="A100" s="33"/>
      <c r="B100" s="53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" customFormat="1" x14ac:dyDescent="0.15">
      <c r="A101" s="33"/>
      <c r="B101" s="36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" customFormat="1" ht="17" x14ac:dyDescent="0.15">
      <c r="A102" s="33"/>
      <c r="B102" s="53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" customFormat="1" ht="17" x14ac:dyDescent="0.15">
      <c r="A103" s="33"/>
      <c r="B103" s="5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" customFormat="1" ht="17" x14ac:dyDescent="0.15">
      <c r="A104" s="33"/>
      <c r="B104" s="53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" customFormat="1" x14ac:dyDescent="0.15">
      <c r="A105" s="33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" customFormat="1" x14ac:dyDescent="0.15">
      <c r="A106" s="33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15">
      <c r="A107" s="33"/>
    </row>
    <row r="108" spans="1:14" x14ac:dyDescent="0.15">
      <c r="A108" s="33"/>
    </row>
    <row r="109" spans="1:14" x14ac:dyDescent="0.15">
      <c r="A109" s="33"/>
    </row>
    <row r="110" spans="1:14" x14ac:dyDescent="0.15">
      <c r="A110" s="33"/>
    </row>
    <row r="111" spans="1:14" x14ac:dyDescent="0.15">
      <c r="A111" s="33"/>
    </row>
    <row r="112" spans="1:14" x14ac:dyDescent="0.15">
      <c r="A112" s="33"/>
    </row>
    <row r="113" spans="1:1" x14ac:dyDescent="0.15">
      <c r="A113" s="33"/>
    </row>
    <row r="114" spans="1:1" x14ac:dyDescent="0.15">
      <c r="A114" s="33"/>
    </row>
  </sheetData>
  <mergeCells count="124">
    <mergeCell ref="B69:N69"/>
    <mergeCell ref="C71:H71"/>
    <mergeCell ref="I71:N71"/>
    <mergeCell ref="C53:M53"/>
    <mergeCell ref="C38:M38"/>
    <mergeCell ref="B87:N87"/>
    <mergeCell ref="C88:M88"/>
    <mergeCell ref="C90:M90"/>
    <mergeCell ref="C91:H91"/>
    <mergeCell ref="I91:N91"/>
    <mergeCell ref="C45:M45"/>
    <mergeCell ref="C46:M46"/>
    <mergeCell ref="C47:M47"/>
    <mergeCell ref="C48:M48"/>
    <mergeCell ref="B68:N68"/>
    <mergeCell ref="C66:M66"/>
    <mergeCell ref="C82:M82"/>
    <mergeCell ref="C77:C79"/>
    <mergeCell ref="D77:H77"/>
    <mergeCell ref="I77:N77"/>
    <mergeCell ref="C54:M54"/>
    <mergeCell ref="C44:L44"/>
    <mergeCell ref="C43:M43"/>
    <mergeCell ref="C50:M50"/>
    <mergeCell ref="C29:K29"/>
    <mergeCell ref="L29:N29"/>
    <mergeCell ref="C36:M36"/>
    <mergeCell ref="C37:M37"/>
    <mergeCell ref="C33:D33"/>
    <mergeCell ref="E33:F33"/>
    <mergeCell ref="G33:H33"/>
    <mergeCell ref="I33:J33"/>
    <mergeCell ref="K33:L33"/>
    <mergeCell ref="M33:N33"/>
    <mergeCell ref="C49:M49"/>
    <mergeCell ref="B93:N93"/>
    <mergeCell ref="C83:M83"/>
    <mergeCell ref="C84:M84"/>
    <mergeCell ref="C85:H85"/>
    <mergeCell ref="I85:N85"/>
    <mergeCell ref="B80:N80"/>
    <mergeCell ref="B81:N81"/>
    <mergeCell ref="C21:N21"/>
    <mergeCell ref="C22:N22"/>
    <mergeCell ref="B31:N31"/>
    <mergeCell ref="B41:N41"/>
    <mergeCell ref="B52:N52"/>
    <mergeCell ref="B42:N42"/>
    <mergeCell ref="C64:M64"/>
    <mergeCell ref="C65:M65"/>
    <mergeCell ref="C55:M55"/>
    <mergeCell ref="C56:M56"/>
    <mergeCell ref="C57:M57"/>
    <mergeCell ref="C58:M58"/>
    <mergeCell ref="C60:M60"/>
    <mergeCell ref="C61:M61"/>
    <mergeCell ref="C62:M62"/>
    <mergeCell ref="C63:M63"/>
    <mergeCell ref="C59:M59"/>
    <mergeCell ref="H17:I17"/>
    <mergeCell ref="J17:N17"/>
    <mergeCell ref="L25:N25"/>
    <mergeCell ref="C26:K26"/>
    <mergeCell ref="L26:N26"/>
    <mergeCell ref="C27:K27"/>
    <mergeCell ref="L27:N27"/>
    <mergeCell ref="C94:M94"/>
    <mergeCell ref="I73:N73"/>
    <mergeCell ref="D78:D79"/>
    <mergeCell ref="E78:H78"/>
    <mergeCell ref="I78:N78"/>
    <mergeCell ref="E79:H79"/>
    <mergeCell ref="I79:N79"/>
    <mergeCell ref="D74:H74"/>
    <mergeCell ref="I74:N74"/>
    <mergeCell ref="D75:H75"/>
    <mergeCell ref="I75:N75"/>
    <mergeCell ref="C76:M76"/>
    <mergeCell ref="C72:C75"/>
    <mergeCell ref="D72:H72"/>
    <mergeCell ref="I72:N72"/>
    <mergeCell ref="D73:H73"/>
    <mergeCell ref="C89:M89"/>
    <mergeCell ref="B2:N2"/>
    <mergeCell ref="B3:N3"/>
    <mergeCell ref="B4:N4"/>
    <mergeCell ref="B5:N5"/>
    <mergeCell ref="B6:C6"/>
    <mergeCell ref="D6:N6"/>
    <mergeCell ref="E11:N11"/>
    <mergeCell ref="B12:B14"/>
    <mergeCell ref="C12:D12"/>
    <mergeCell ref="E12:N12"/>
    <mergeCell ref="E13:F13"/>
    <mergeCell ref="H13:I13"/>
    <mergeCell ref="J13:N13"/>
    <mergeCell ref="D7:N7"/>
    <mergeCell ref="D8:N8"/>
    <mergeCell ref="E14:N14"/>
    <mergeCell ref="K9:L9"/>
    <mergeCell ref="D9:G9"/>
    <mergeCell ref="D10:G10"/>
    <mergeCell ref="K10:L10"/>
    <mergeCell ref="C11:D11"/>
    <mergeCell ref="C32:N32"/>
    <mergeCell ref="C39:M39"/>
    <mergeCell ref="C18:D18"/>
    <mergeCell ref="E18:N18"/>
    <mergeCell ref="B19:D19"/>
    <mergeCell ref="E19:N19"/>
    <mergeCell ref="C15:D15"/>
    <mergeCell ref="C28:K28"/>
    <mergeCell ref="L28:N28"/>
    <mergeCell ref="C20:N20"/>
    <mergeCell ref="E15:N15"/>
    <mergeCell ref="B16:B18"/>
    <mergeCell ref="C16:D16"/>
    <mergeCell ref="C23:N23"/>
    <mergeCell ref="C24:K24"/>
    <mergeCell ref="L24:N24"/>
    <mergeCell ref="C25:K25"/>
    <mergeCell ref="E16:N16"/>
    <mergeCell ref="C17:D17"/>
    <mergeCell ref="E17:F17"/>
  </mergeCells>
  <phoneticPr fontId="13" type="noConversion"/>
  <dataValidations count="5">
    <dataValidation type="whole" operator="greaterThan" allowBlank="1" showInputMessage="1" showErrorMessage="1" sqref="C35:N35" xr:uid="{00000000-0002-0000-0000-000000000000}">
      <formula1>-999999999999</formula1>
    </dataValidation>
    <dataValidation type="list" allowBlank="1" showInputMessage="1" showErrorMessage="1" sqref="L66 N66" xr:uid="{00000000-0002-0000-0000-000001000000}">
      <formula1>"igen,nem"</formula1>
    </dataValidation>
    <dataValidation type="list" allowBlank="1" showInputMessage="1" showErrorMessage="1" sqref="N70" xr:uid="{00000000-0002-0000-0000-000002000000}">
      <formula1>"igen, nem"</formula1>
    </dataValidation>
    <dataValidation type="list" allowBlank="1" showInputMessage="1" showErrorMessage="1" sqref="N94 N88:N90 N36:N39 N82:N84 N76 N49:N50 N53:N65" xr:uid="{00000000-0002-0000-0000-000003000000}">
      <formula1>#REF!</formula1>
    </dataValidation>
    <dataValidation type="whole" allowBlank="1" showInputMessage="1" showErrorMessage="1" sqref="L95" xr:uid="{00000000-0002-0000-0000-000004000000}">
      <formula1>0</formula1>
      <formula2>99999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EE66-479F-6242-A0BD-87970EA5E40D}">
  <dimension ref="A1:M8"/>
  <sheetViews>
    <sheetView workbookViewId="0">
      <selection activeCell="D12" sqref="D12"/>
    </sheetView>
  </sheetViews>
  <sheetFormatPr baseColWidth="10" defaultRowHeight="14" x14ac:dyDescent="0.15"/>
  <sheetData>
    <row r="1" spans="1:13" ht="23" x14ac:dyDescent="0.25">
      <c r="A1" s="175" t="s">
        <v>184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x14ac:dyDescent="0.15">
      <c r="A2" s="230" t="s">
        <v>81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231"/>
    </row>
    <row r="3" spans="1:13" x14ac:dyDescent="0.15">
      <c r="A3" s="229"/>
      <c r="B3" s="154" t="s">
        <v>433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79"/>
    </row>
    <row r="4" spans="1:13" ht="28" customHeight="1" x14ac:dyDescent="0.15">
      <c r="A4" s="172"/>
      <c r="B4" s="154" t="s">
        <v>434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3"/>
    </row>
    <row r="5" spans="1:13" x14ac:dyDescent="0.15">
      <c r="A5" s="172"/>
      <c r="B5" s="154" t="s">
        <v>435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3"/>
    </row>
    <row r="6" spans="1:13" x14ac:dyDescent="0.15">
      <c r="A6" s="172"/>
      <c r="B6" s="234" t="s">
        <v>362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6"/>
    </row>
    <row r="7" spans="1:13" ht="14" customHeight="1" x14ac:dyDescent="0.15">
      <c r="A7" s="154" t="s">
        <v>439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 x14ac:dyDescent="0.15">
      <c r="A8" s="139" t="s">
        <v>80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</sheetData>
  <mergeCells count="9">
    <mergeCell ref="A8:M8"/>
    <mergeCell ref="A3:A6"/>
    <mergeCell ref="A1:M1"/>
    <mergeCell ref="A2:M2"/>
    <mergeCell ref="B3:M3"/>
    <mergeCell ref="B4:M4"/>
    <mergeCell ref="B5:M5"/>
    <mergeCell ref="B6:M6"/>
    <mergeCell ref="A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5"/>
  <sheetViews>
    <sheetView topLeftCell="N1" zoomScale="130" zoomScaleNormal="130" zoomScaleSheetLayoutView="130" workbookViewId="0">
      <selection activeCell="C92" sqref="C92:M92"/>
    </sheetView>
  </sheetViews>
  <sheetFormatPr baseColWidth="10" defaultColWidth="8.83203125" defaultRowHeight="14" x14ac:dyDescent="0.15"/>
  <cols>
    <col min="1" max="1" width="10" style="32" customWidth="1"/>
    <col min="2" max="2" width="42.83203125" customWidth="1"/>
    <col min="4" max="4" width="9.6640625" customWidth="1"/>
    <col min="6" max="6" width="11.33203125" customWidth="1"/>
    <col min="7" max="7" width="10" bestFit="1" customWidth="1"/>
    <col min="8" max="8" width="9.6640625" customWidth="1"/>
    <col min="9" max="9" width="9.5" customWidth="1"/>
    <col min="10" max="10" width="13" customWidth="1"/>
    <col min="11" max="11" width="17.5" customWidth="1"/>
    <col min="12" max="12" width="15.5" customWidth="1"/>
    <col min="13" max="13" width="10.83203125" customWidth="1"/>
    <col min="14" max="14" width="15.6640625" customWidth="1"/>
    <col min="15" max="15" width="34.6640625" style="56" customWidth="1"/>
    <col min="16" max="16" width="27.83203125" hidden="1" customWidth="1"/>
  </cols>
  <sheetData>
    <row r="1" spans="1:16" ht="15" thickBot="1" x14ac:dyDescent="0.2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9" t="s">
        <v>393</v>
      </c>
      <c r="P1" t="s">
        <v>262</v>
      </c>
    </row>
    <row r="2" spans="1:16" x14ac:dyDescent="0.15">
      <c r="A2" s="80"/>
      <c r="B2" s="239" t="s">
        <v>269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  <c r="O2" s="79"/>
    </row>
    <row r="3" spans="1:16" ht="6" customHeight="1" x14ac:dyDescent="0.15">
      <c r="A3" s="80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  <c r="O3" s="79"/>
    </row>
    <row r="4" spans="1:16" ht="5" customHeight="1" x14ac:dyDescent="0.15">
      <c r="A4" s="80"/>
      <c r="B4" s="245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  <c r="O4" s="79"/>
    </row>
    <row r="5" spans="1:16" x14ac:dyDescent="0.15">
      <c r="A5" s="80" t="s">
        <v>159</v>
      </c>
      <c r="B5" s="248" t="s">
        <v>0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79"/>
    </row>
    <row r="6" spans="1:16" x14ac:dyDescent="0.15">
      <c r="A6" s="82" t="s">
        <v>161</v>
      </c>
      <c r="B6" s="249" t="s">
        <v>69</v>
      </c>
      <c r="C6" s="249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79"/>
    </row>
    <row r="7" spans="1:16" x14ac:dyDescent="0.15">
      <c r="A7" s="82" t="s">
        <v>162</v>
      </c>
      <c r="B7" s="83" t="s">
        <v>68</v>
      </c>
      <c r="C7" s="83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79"/>
    </row>
    <row r="8" spans="1:16" x14ac:dyDescent="0.15">
      <c r="A8" s="82" t="s">
        <v>163</v>
      </c>
      <c r="B8" s="83" t="s">
        <v>122</v>
      </c>
      <c r="C8" s="83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79"/>
    </row>
    <row r="9" spans="1:16" x14ac:dyDescent="0.15">
      <c r="A9" s="82" t="s">
        <v>164</v>
      </c>
      <c r="B9" s="83" t="s">
        <v>1</v>
      </c>
      <c r="C9" s="83" t="s">
        <v>137</v>
      </c>
      <c r="D9" s="238"/>
      <c r="E9" s="238"/>
      <c r="F9" s="238"/>
      <c r="G9" s="238"/>
      <c r="H9" s="83" t="s">
        <v>26</v>
      </c>
      <c r="I9" s="84"/>
      <c r="J9" s="83" t="s">
        <v>2</v>
      </c>
      <c r="K9" s="238"/>
      <c r="L9" s="238"/>
      <c r="M9" s="83" t="s">
        <v>3</v>
      </c>
      <c r="N9" s="84"/>
      <c r="O9" s="79"/>
    </row>
    <row r="10" spans="1:16" x14ac:dyDescent="0.15">
      <c r="A10" s="82" t="s">
        <v>165</v>
      </c>
      <c r="B10" s="83" t="s">
        <v>257</v>
      </c>
      <c r="C10" s="83" t="s">
        <v>137</v>
      </c>
      <c r="D10" s="238"/>
      <c r="E10" s="238"/>
      <c r="F10" s="238"/>
      <c r="G10" s="238"/>
      <c r="H10" s="83" t="s">
        <v>26</v>
      </c>
      <c r="I10" s="84"/>
      <c r="J10" s="83" t="s">
        <v>2</v>
      </c>
      <c r="K10" s="238"/>
      <c r="L10" s="238"/>
      <c r="M10" s="83" t="s">
        <v>3</v>
      </c>
      <c r="N10" s="84"/>
      <c r="O10" s="79"/>
    </row>
    <row r="11" spans="1:16" x14ac:dyDescent="0.15">
      <c r="A11" s="82" t="s">
        <v>166</v>
      </c>
      <c r="B11" s="83" t="s">
        <v>259</v>
      </c>
      <c r="C11" s="251" t="s">
        <v>261</v>
      </c>
      <c r="D11" s="252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79"/>
    </row>
    <row r="12" spans="1:16" x14ac:dyDescent="0.15">
      <c r="A12" s="82" t="s">
        <v>167</v>
      </c>
      <c r="B12" s="253"/>
      <c r="C12" s="251" t="s">
        <v>4</v>
      </c>
      <c r="D12" s="252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79"/>
    </row>
    <row r="13" spans="1:16" x14ac:dyDescent="0.15">
      <c r="A13" s="82" t="s">
        <v>168</v>
      </c>
      <c r="B13" s="253"/>
      <c r="C13" s="83" t="s">
        <v>5</v>
      </c>
      <c r="D13" s="83"/>
      <c r="E13" s="238"/>
      <c r="F13" s="254"/>
      <c r="G13" s="83" t="s">
        <v>258</v>
      </c>
      <c r="H13" s="238"/>
      <c r="I13" s="254"/>
      <c r="J13" s="255"/>
      <c r="K13" s="255"/>
      <c r="L13" s="255"/>
      <c r="M13" s="255"/>
      <c r="N13" s="255"/>
      <c r="O13" s="79"/>
    </row>
    <row r="14" spans="1:16" x14ac:dyDescent="0.15">
      <c r="A14" s="82" t="s">
        <v>169</v>
      </c>
      <c r="B14" s="253"/>
      <c r="C14" s="83" t="s">
        <v>6</v>
      </c>
      <c r="D14" s="83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79"/>
    </row>
    <row r="15" spans="1:16" x14ac:dyDescent="0.15">
      <c r="A15" s="82" t="s">
        <v>170</v>
      </c>
      <c r="B15" s="83" t="s">
        <v>260</v>
      </c>
      <c r="C15" s="251" t="s">
        <v>261</v>
      </c>
      <c r="D15" s="252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79"/>
    </row>
    <row r="16" spans="1:16" x14ac:dyDescent="0.15">
      <c r="A16" s="82" t="s">
        <v>171</v>
      </c>
      <c r="B16" s="253"/>
      <c r="C16" s="249" t="s">
        <v>4</v>
      </c>
      <c r="D16" s="249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79"/>
    </row>
    <row r="17" spans="1:15" x14ac:dyDescent="0.15">
      <c r="A17" s="82" t="s">
        <v>172</v>
      </c>
      <c r="B17" s="253"/>
      <c r="C17" s="249" t="s">
        <v>5</v>
      </c>
      <c r="D17" s="249"/>
      <c r="E17" s="238"/>
      <c r="F17" s="254"/>
      <c r="G17" s="83" t="s">
        <v>258</v>
      </c>
      <c r="H17" s="238"/>
      <c r="I17" s="254"/>
      <c r="J17" s="255"/>
      <c r="K17" s="255"/>
      <c r="L17" s="255"/>
      <c r="M17" s="255"/>
      <c r="N17" s="255"/>
      <c r="O17" s="79"/>
    </row>
    <row r="18" spans="1:15" x14ac:dyDescent="0.15">
      <c r="A18" s="82" t="s">
        <v>173</v>
      </c>
      <c r="B18" s="253"/>
      <c r="C18" s="249" t="s">
        <v>6</v>
      </c>
      <c r="D18" s="249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79"/>
    </row>
    <row r="19" spans="1:15" x14ac:dyDescent="0.15">
      <c r="A19" s="82" t="s">
        <v>174</v>
      </c>
      <c r="B19" s="249" t="s">
        <v>67</v>
      </c>
      <c r="C19" s="249"/>
      <c r="D19" s="249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79"/>
    </row>
    <row r="20" spans="1:15" ht="28" x14ac:dyDescent="0.15">
      <c r="A20" s="82" t="s">
        <v>175</v>
      </c>
      <c r="B20" s="85" t="s">
        <v>8</v>
      </c>
      <c r="C20" s="257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9"/>
      <c r="O20" s="79"/>
    </row>
    <row r="21" spans="1:15" x14ac:dyDescent="0.15">
      <c r="A21" s="82" t="s">
        <v>176</v>
      </c>
      <c r="B21" s="83" t="s">
        <v>70</v>
      </c>
      <c r="C21" s="257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9"/>
      <c r="O21" s="79"/>
    </row>
    <row r="22" spans="1:15" x14ac:dyDescent="0.15">
      <c r="A22" s="82" t="s">
        <v>255</v>
      </c>
      <c r="B22" s="83" t="s">
        <v>71</v>
      </c>
      <c r="C22" s="257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9"/>
      <c r="O22" s="79"/>
    </row>
    <row r="23" spans="1:15" x14ac:dyDescent="0.15">
      <c r="A23" s="82" t="s">
        <v>256</v>
      </c>
      <c r="B23" s="86"/>
      <c r="C23" s="272" t="s">
        <v>371</v>
      </c>
      <c r="D23" s="272"/>
      <c r="E23" s="272"/>
      <c r="F23" s="272"/>
      <c r="G23" s="272"/>
      <c r="H23" s="272"/>
      <c r="I23" s="273"/>
      <c r="J23" s="273"/>
      <c r="K23" s="273"/>
      <c r="L23" s="273"/>
      <c r="M23" s="273"/>
      <c r="N23" s="274"/>
      <c r="O23" s="79"/>
    </row>
    <row r="24" spans="1:15" ht="15" thickBot="1" x14ac:dyDescent="0.2">
      <c r="A24" s="75"/>
      <c r="B24" s="86"/>
      <c r="C24" s="275" t="s">
        <v>9</v>
      </c>
      <c r="D24" s="275"/>
      <c r="E24" s="275"/>
      <c r="F24" s="275"/>
      <c r="G24" s="275"/>
      <c r="H24" s="275"/>
      <c r="I24" s="275"/>
      <c r="J24" s="275"/>
      <c r="K24" s="275"/>
      <c r="L24" s="276" t="s">
        <v>182</v>
      </c>
      <c r="M24" s="276"/>
      <c r="N24" s="277"/>
      <c r="O24" s="79"/>
    </row>
    <row r="25" spans="1:15" x14ac:dyDescent="0.15">
      <c r="A25" s="75"/>
      <c r="B25" s="87"/>
      <c r="C25" s="278"/>
      <c r="D25" s="279"/>
      <c r="E25" s="279"/>
      <c r="F25" s="279"/>
      <c r="G25" s="279"/>
      <c r="H25" s="279"/>
      <c r="I25" s="279"/>
      <c r="J25" s="279"/>
      <c r="K25" s="280"/>
      <c r="L25" s="281"/>
      <c r="M25" s="282"/>
      <c r="N25" s="283"/>
      <c r="O25" s="79"/>
    </row>
    <row r="26" spans="1:15" x14ac:dyDescent="0.15">
      <c r="A26" s="82"/>
      <c r="B26" s="87"/>
      <c r="C26" s="260"/>
      <c r="D26" s="261"/>
      <c r="E26" s="261"/>
      <c r="F26" s="261"/>
      <c r="G26" s="261"/>
      <c r="H26" s="261"/>
      <c r="I26" s="261"/>
      <c r="J26" s="261"/>
      <c r="K26" s="262"/>
      <c r="L26" s="263"/>
      <c r="M26" s="264"/>
      <c r="N26" s="265"/>
      <c r="O26" s="79"/>
    </row>
    <row r="27" spans="1:15" x14ac:dyDescent="0.15">
      <c r="A27" s="82"/>
      <c r="B27" s="87"/>
      <c r="C27" s="260"/>
      <c r="D27" s="261"/>
      <c r="E27" s="261"/>
      <c r="F27" s="261"/>
      <c r="G27" s="261"/>
      <c r="H27" s="261"/>
      <c r="I27" s="261"/>
      <c r="J27" s="261"/>
      <c r="K27" s="262"/>
      <c r="L27" s="263"/>
      <c r="M27" s="264"/>
      <c r="N27" s="265"/>
      <c r="O27" s="79"/>
    </row>
    <row r="28" spans="1:15" x14ac:dyDescent="0.15">
      <c r="A28" s="82"/>
      <c r="B28" s="87"/>
      <c r="C28" s="260"/>
      <c r="D28" s="261"/>
      <c r="E28" s="261"/>
      <c r="F28" s="261"/>
      <c r="G28" s="261"/>
      <c r="H28" s="261"/>
      <c r="I28" s="261"/>
      <c r="J28" s="261"/>
      <c r="K28" s="262"/>
      <c r="L28" s="263"/>
      <c r="M28" s="264"/>
      <c r="N28" s="265"/>
      <c r="O28" s="79"/>
    </row>
    <row r="29" spans="1:15" ht="15" thickBot="1" x14ac:dyDescent="0.2">
      <c r="A29" s="82"/>
      <c r="B29" s="87"/>
      <c r="C29" s="266"/>
      <c r="D29" s="267"/>
      <c r="E29" s="267"/>
      <c r="F29" s="267"/>
      <c r="G29" s="267"/>
      <c r="H29" s="267"/>
      <c r="I29" s="267"/>
      <c r="J29" s="267"/>
      <c r="K29" s="268"/>
      <c r="L29" s="269"/>
      <c r="M29" s="270"/>
      <c r="N29" s="271"/>
      <c r="O29" s="79"/>
    </row>
    <row r="30" spans="1:15" x14ac:dyDescent="0.15">
      <c r="A30" s="7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79"/>
    </row>
    <row r="31" spans="1:15" x14ac:dyDescent="0.15">
      <c r="A31" s="80" t="s">
        <v>160</v>
      </c>
      <c r="B31" s="248" t="s">
        <v>12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79"/>
    </row>
    <row r="32" spans="1:15" ht="42" x14ac:dyDescent="0.15">
      <c r="A32" s="80" t="s">
        <v>177</v>
      </c>
      <c r="B32" s="88"/>
      <c r="C32" s="272" t="s">
        <v>13</v>
      </c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85"/>
      <c r="O32" s="89" t="s">
        <v>248</v>
      </c>
    </row>
    <row r="33" spans="1:16" x14ac:dyDescent="0.15">
      <c r="A33" s="80" t="s">
        <v>263</v>
      </c>
      <c r="B33" s="88"/>
      <c r="C33" s="286" t="s">
        <v>423</v>
      </c>
      <c r="D33" s="287"/>
      <c r="E33" s="286" t="s">
        <v>424</v>
      </c>
      <c r="F33" s="288"/>
      <c r="G33" s="286" t="s">
        <v>106</v>
      </c>
      <c r="H33" s="287"/>
      <c r="I33" s="287" t="s">
        <v>425</v>
      </c>
      <c r="J33" s="288"/>
      <c r="K33" s="286" t="s">
        <v>426</v>
      </c>
      <c r="L33" s="287"/>
      <c r="M33" s="287" t="s">
        <v>427</v>
      </c>
      <c r="N33" s="289"/>
      <c r="O33" s="79"/>
    </row>
    <row r="34" spans="1:16" ht="40" thickBot="1" x14ac:dyDescent="0.2">
      <c r="A34" s="80" t="s">
        <v>264</v>
      </c>
      <c r="B34" s="88"/>
      <c r="C34" s="130" t="s">
        <v>437</v>
      </c>
      <c r="D34" s="130" t="s">
        <v>438</v>
      </c>
      <c r="E34" s="130" t="s">
        <v>437</v>
      </c>
      <c r="F34" s="130" t="s">
        <v>438</v>
      </c>
      <c r="G34" s="130" t="s">
        <v>437</v>
      </c>
      <c r="H34" s="130" t="s">
        <v>438</v>
      </c>
      <c r="I34" s="130" t="s">
        <v>437</v>
      </c>
      <c r="J34" s="130" t="s">
        <v>438</v>
      </c>
      <c r="K34" s="130" t="s">
        <v>437</v>
      </c>
      <c r="L34" s="130" t="s">
        <v>438</v>
      </c>
      <c r="M34" s="130" t="s">
        <v>437</v>
      </c>
      <c r="N34" s="130" t="s">
        <v>438</v>
      </c>
      <c r="O34" s="79"/>
    </row>
    <row r="35" spans="1:16" ht="15" thickBot="1" x14ac:dyDescent="0.2">
      <c r="A35" s="80" t="s">
        <v>265</v>
      </c>
      <c r="B35" s="88"/>
      <c r="C35" s="90"/>
      <c r="D35" s="91"/>
      <c r="E35" s="90"/>
      <c r="F35" s="90"/>
      <c r="G35" s="90"/>
      <c r="H35" s="90"/>
      <c r="I35" s="90"/>
      <c r="J35" s="90"/>
      <c r="K35" s="90"/>
      <c r="L35" s="90"/>
      <c r="M35" s="103"/>
      <c r="N35" s="90"/>
      <c r="O35" s="79"/>
    </row>
    <row r="36" spans="1:16" ht="42" x14ac:dyDescent="0.15">
      <c r="A36" s="80" t="s">
        <v>367</v>
      </c>
      <c r="B36" s="88"/>
      <c r="C36" s="272" t="s">
        <v>357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51"/>
      <c r="N36" s="106"/>
      <c r="O36" s="79" t="s">
        <v>356</v>
      </c>
      <c r="P36" t="s">
        <v>337</v>
      </c>
    </row>
    <row r="37" spans="1:16" ht="42" x14ac:dyDescent="0.15">
      <c r="A37" s="80" t="s">
        <v>266</v>
      </c>
      <c r="B37" s="88"/>
      <c r="C37" s="272" t="s">
        <v>361</v>
      </c>
      <c r="D37" s="249"/>
      <c r="E37" s="249"/>
      <c r="F37" s="249"/>
      <c r="G37" s="249"/>
      <c r="H37" s="249"/>
      <c r="I37" s="249"/>
      <c r="J37" s="249"/>
      <c r="K37" s="249"/>
      <c r="L37" s="249"/>
      <c r="M37" s="251"/>
      <c r="N37" s="106"/>
      <c r="O37" s="79" t="s">
        <v>334</v>
      </c>
      <c r="P37" t="s">
        <v>337</v>
      </c>
    </row>
    <row r="38" spans="1:16" ht="42" x14ac:dyDescent="0.15">
      <c r="A38" s="80" t="s">
        <v>267</v>
      </c>
      <c r="B38" s="88"/>
      <c r="C38" s="272" t="s">
        <v>335</v>
      </c>
      <c r="D38" s="249"/>
      <c r="E38" s="249"/>
      <c r="F38" s="249"/>
      <c r="G38" s="249"/>
      <c r="H38" s="249"/>
      <c r="I38" s="249"/>
      <c r="J38" s="249"/>
      <c r="K38" s="249"/>
      <c r="L38" s="249"/>
      <c r="M38" s="251"/>
      <c r="N38" s="106"/>
      <c r="O38" s="79" t="s">
        <v>334</v>
      </c>
      <c r="P38" t="s">
        <v>337</v>
      </c>
    </row>
    <row r="39" spans="1:16" x14ac:dyDescent="0.15">
      <c r="A39" s="80" t="s">
        <v>268</v>
      </c>
      <c r="B39" s="88"/>
      <c r="C39" s="272" t="s">
        <v>352</v>
      </c>
      <c r="D39" s="249"/>
      <c r="E39" s="249"/>
      <c r="F39" s="249"/>
      <c r="G39" s="249"/>
      <c r="H39" s="249"/>
      <c r="I39" s="249"/>
      <c r="J39" s="249"/>
      <c r="K39" s="249"/>
      <c r="L39" s="249"/>
      <c r="M39" s="251"/>
      <c r="N39" s="105"/>
      <c r="O39" s="79" t="s">
        <v>394</v>
      </c>
      <c r="P39" t="s">
        <v>336</v>
      </c>
    </row>
    <row r="40" spans="1:16" x14ac:dyDescent="0.15">
      <c r="A40" s="8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9"/>
    </row>
    <row r="41" spans="1:16" x14ac:dyDescent="0.15">
      <c r="A41" s="80" t="s">
        <v>178</v>
      </c>
      <c r="B41" s="248" t="s">
        <v>10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79"/>
    </row>
    <row r="42" spans="1:16" x14ac:dyDescent="0.15">
      <c r="A42" s="80" t="s">
        <v>179</v>
      </c>
      <c r="B42" s="284" t="s">
        <v>250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79"/>
    </row>
    <row r="43" spans="1:16" ht="42" customHeight="1" x14ac:dyDescent="0.15">
      <c r="A43" s="80" t="s">
        <v>278</v>
      </c>
      <c r="B43" s="88"/>
      <c r="C43" s="272" t="s">
        <v>449</v>
      </c>
      <c r="D43" s="272"/>
      <c r="E43" s="272"/>
      <c r="F43" s="272"/>
      <c r="G43" s="272"/>
      <c r="H43" s="272"/>
      <c r="I43" s="272"/>
      <c r="J43" s="272"/>
      <c r="K43" s="272"/>
      <c r="L43" s="272"/>
      <c r="M43" s="291"/>
      <c r="N43" s="104"/>
      <c r="O43" s="79" t="s">
        <v>368</v>
      </c>
      <c r="P43" t="s">
        <v>336</v>
      </c>
    </row>
    <row r="44" spans="1:16" ht="15" x14ac:dyDescent="0.2">
      <c r="A44" s="33" t="s">
        <v>279</v>
      </c>
      <c r="C44" s="272" t="s">
        <v>404</v>
      </c>
      <c r="D44" s="272"/>
      <c r="E44" s="272"/>
      <c r="F44" s="272"/>
      <c r="G44" s="272"/>
      <c r="H44" s="272"/>
      <c r="I44" s="272"/>
      <c r="J44" s="272"/>
      <c r="K44" s="272"/>
      <c r="L44" s="272"/>
      <c r="M44" s="291"/>
      <c r="N44" s="106"/>
      <c r="O44" s="66"/>
      <c r="P44" s="25"/>
    </row>
    <row r="45" spans="1:16" ht="28" x14ac:dyDescent="0.15">
      <c r="A45" s="80" t="s">
        <v>280</v>
      </c>
      <c r="B45" s="88"/>
      <c r="C45" s="272" t="s">
        <v>353</v>
      </c>
      <c r="D45" s="272"/>
      <c r="E45" s="272"/>
      <c r="F45" s="272"/>
      <c r="G45" s="272"/>
      <c r="H45" s="272"/>
      <c r="I45" s="272"/>
      <c r="J45" s="272"/>
      <c r="K45" s="272"/>
      <c r="L45" s="272"/>
      <c r="M45" s="107" t="s">
        <v>183</v>
      </c>
      <c r="N45" s="84" t="s">
        <v>406</v>
      </c>
      <c r="O45" s="79" t="s">
        <v>407</v>
      </c>
      <c r="P45" t="s">
        <v>338</v>
      </c>
    </row>
    <row r="46" spans="1:16" x14ac:dyDescent="0.15">
      <c r="A46" s="33" t="s">
        <v>281</v>
      </c>
      <c r="B46" s="88"/>
      <c r="C46" s="272" t="s">
        <v>247</v>
      </c>
      <c r="D46" s="272"/>
      <c r="E46" s="272"/>
      <c r="F46" s="272"/>
      <c r="G46" s="272"/>
      <c r="H46" s="272"/>
      <c r="I46" s="272"/>
      <c r="J46" s="272"/>
      <c r="K46" s="272"/>
      <c r="L46" s="272"/>
      <c r="M46" s="291"/>
      <c r="N46" s="104"/>
      <c r="O46" s="79" t="s">
        <v>394</v>
      </c>
      <c r="P46" t="s">
        <v>27</v>
      </c>
    </row>
    <row r="47" spans="1:16" ht="15" customHeight="1" x14ac:dyDescent="0.15">
      <c r="A47" s="80" t="s">
        <v>282</v>
      </c>
      <c r="B47" s="88"/>
      <c r="C47" s="154" t="s">
        <v>442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04"/>
      <c r="O47" s="79" t="s">
        <v>340</v>
      </c>
      <c r="P47" t="s">
        <v>27</v>
      </c>
    </row>
    <row r="48" spans="1:16" ht="14" customHeight="1" x14ac:dyDescent="0.15">
      <c r="A48" s="33" t="s">
        <v>283</v>
      </c>
      <c r="B48" s="88"/>
      <c r="C48" s="154" t="s">
        <v>408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04"/>
      <c r="O48" s="79" t="s">
        <v>394</v>
      </c>
      <c r="P48" t="s">
        <v>27</v>
      </c>
    </row>
    <row r="49" spans="1:16" ht="78" customHeight="1" x14ac:dyDescent="0.15">
      <c r="A49" s="80" t="s">
        <v>284</v>
      </c>
      <c r="B49" s="88"/>
      <c r="C49" s="272" t="s">
        <v>454</v>
      </c>
      <c r="D49" s="272"/>
      <c r="E49" s="272"/>
      <c r="F49" s="272"/>
      <c r="G49" s="272"/>
      <c r="H49" s="272"/>
      <c r="I49" s="272"/>
      <c r="J49" s="272"/>
      <c r="K49" s="272"/>
      <c r="L49" s="272"/>
      <c r="M49" s="291"/>
      <c r="N49" s="104"/>
      <c r="O49" s="79"/>
      <c r="P49" t="s">
        <v>27</v>
      </c>
    </row>
    <row r="50" spans="1:16" ht="84" x14ac:dyDescent="0.15">
      <c r="A50" s="80" t="s">
        <v>285</v>
      </c>
      <c r="B50" s="88"/>
      <c r="C50" s="272" t="s">
        <v>448</v>
      </c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104"/>
      <c r="O50" s="79" t="s">
        <v>387</v>
      </c>
    </row>
    <row r="51" spans="1:16" x14ac:dyDescent="0.15">
      <c r="A51" s="75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79"/>
    </row>
    <row r="52" spans="1:16" ht="15" thickBot="1" x14ac:dyDescent="0.2">
      <c r="A52" s="80" t="s">
        <v>180</v>
      </c>
      <c r="B52" s="290" t="s">
        <v>19</v>
      </c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79"/>
    </row>
    <row r="53" spans="1:16" ht="15" thickBot="1" x14ac:dyDescent="0.2">
      <c r="A53" s="80" t="s">
        <v>286</v>
      </c>
      <c r="B53" s="88"/>
      <c r="C53" s="249" t="s">
        <v>410</v>
      </c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110" t="s">
        <v>373</v>
      </c>
      <c r="O53" s="79"/>
    </row>
    <row r="54" spans="1:16" x14ac:dyDescent="0.15">
      <c r="A54" s="80" t="s">
        <v>287</v>
      </c>
      <c r="B54" s="88"/>
      <c r="C54" s="249" t="s">
        <v>411</v>
      </c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111" t="s">
        <v>373</v>
      </c>
      <c r="O54" s="79"/>
    </row>
    <row r="55" spans="1:16" x14ac:dyDescent="0.15">
      <c r="A55" s="80" t="s">
        <v>288</v>
      </c>
      <c r="B55" s="88"/>
      <c r="C55" s="249" t="s">
        <v>273</v>
      </c>
      <c r="D55" s="249" t="s">
        <v>273</v>
      </c>
      <c r="E55" s="249" t="s">
        <v>273</v>
      </c>
      <c r="F55" s="249" t="s">
        <v>273</v>
      </c>
      <c r="G55" s="249" t="s">
        <v>273</v>
      </c>
      <c r="H55" s="249" t="s">
        <v>273</v>
      </c>
      <c r="I55" s="249" t="s">
        <v>273</v>
      </c>
      <c r="J55" s="249" t="s">
        <v>273</v>
      </c>
      <c r="K55" s="249" t="s">
        <v>273</v>
      </c>
      <c r="L55" s="249" t="s">
        <v>273</v>
      </c>
      <c r="M55" s="249" t="s">
        <v>273</v>
      </c>
      <c r="N55" s="104"/>
      <c r="O55" s="79"/>
    </row>
    <row r="56" spans="1:16" x14ac:dyDescent="0.15">
      <c r="A56" s="80" t="s">
        <v>289</v>
      </c>
      <c r="B56" s="88"/>
      <c r="C56" s="292" t="s">
        <v>341</v>
      </c>
      <c r="D56" s="292" t="s">
        <v>274</v>
      </c>
      <c r="E56" s="292" t="s">
        <v>274</v>
      </c>
      <c r="F56" s="292" t="s">
        <v>274</v>
      </c>
      <c r="G56" s="292" t="s">
        <v>274</v>
      </c>
      <c r="H56" s="292" t="s">
        <v>274</v>
      </c>
      <c r="I56" s="292" t="s">
        <v>274</v>
      </c>
      <c r="J56" s="292" t="s">
        <v>274</v>
      </c>
      <c r="K56" s="292" t="s">
        <v>274</v>
      </c>
      <c r="L56" s="292" t="s">
        <v>274</v>
      </c>
      <c r="M56" s="292" t="s">
        <v>274</v>
      </c>
      <c r="N56" s="104"/>
      <c r="O56" s="79"/>
    </row>
    <row r="57" spans="1:16" x14ac:dyDescent="0.15">
      <c r="A57" s="80" t="s">
        <v>290</v>
      </c>
      <c r="B57" s="88"/>
      <c r="C57" s="142" t="s">
        <v>412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43"/>
      <c r="N57" s="104"/>
      <c r="O57" s="79"/>
    </row>
    <row r="58" spans="1:16" x14ac:dyDescent="0.15">
      <c r="A58" s="80" t="s">
        <v>291</v>
      </c>
      <c r="B58" s="88"/>
      <c r="C58" s="142" t="s">
        <v>413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43"/>
      <c r="N58" s="104"/>
      <c r="O58" s="79"/>
    </row>
    <row r="59" spans="1:16" x14ac:dyDescent="0.15">
      <c r="A59" s="80" t="s">
        <v>292</v>
      </c>
      <c r="B59" s="88"/>
      <c r="C59" s="142" t="s">
        <v>414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43"/>
      <c r="N59" s="104"/>
      <c r="O59" s="79"/>
    </row>
    <row r="60" spans="1:16" x14ac:dyDescent="0.15">
      <c r="A60" s="80" t="s">
        <v>293</v>
      </c>
      <c r="B60" s="88"/>
      <c r="C60" s="142" t="s">
        <v>416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43"/>
      <c r="N60" s="104"/>
      <c r="O60" s="79"/>
    </row>
    <row r="61" spans="1:16" x14ac:dyDescent="0.15">
      <c r="A61" s="80" t="s">
        <v>294</v>
      </c>
      <c r="B61" s="88"/>
      <c r="C61" s="249" t="s">
        <v>343</v>
      </c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104"/>
      <c r="O61" s="79"/>
    </row>
    <row r="62" spans="1:16" ht="33" customHeight="1" x14ac:dyDescent="0.15">
      <c r="A62" s="80" t="s">
        <v>295</v>
      </c>
      <c r="B62" s="88"/>
      <c r="C62" s="192" t="s">
        <v>415</v>
      </c>
      <c r="D62" s="203"/>
      <c r="E62" s="203"/>
      <c r="F62" s="203"/>
      <c r="G62" s="203"/>
      <c r="H62" s="203"/>
      <c r="I62" s="203"/>
      <c r="J62" s="203"/>
      <c r="K62" s="203"/>
      <c r="L62" s="203"/>
      <c r="M62" s="204"/>
      <c r="N62" s="104"/>
      <c r="O62" s="79"/>
    </row>
    <row r="63" spans="1:16" x14ac:dyDescent="0.15">
      <c r="A63" s="80" t="s">
        <v>296</v>
      </c>
      <c r="B63" s="88"/>
      <c r="C63" s="249" t="s">
        <v>349</v>
      </c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104"/>
      <c r="O63" s="79"/>
    </row>
    <row r="64" spans="1:16" x14ac:dyDescent="0.15">
      <c r="A64" s="80" t="s">
        <v>297</v>
      </c>
      <c r="B64" s="88"/>
      <c r="C64" s="249" t="s">
        <v>350</v>
      </c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104"/>
      <c r="O64" s="79"/>
    </row>
    <row r="65" spans="1:15" x14ac:dyDescent="0.15">
      <c r="A65" s="80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104"/>
      <c r="O65" s="79"/>
    </row>
    <row r="66" spans="1:15" x14ac:dyDescent="0.15">
      <c r="A66" s="80" t="s">
        <v>181</v>
      </c>
      <c r="B66" s="290" t="s">
        <v>251</v>
      </c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79"/>
    </row>
    <row r="67" spans="1:15" x14ac:dyDescent="0.15">
      <c r="A67" s="80" t="s">
        <v>300</v>
      </c>
      <c r="B67" s="251" t="s">
        <v>252</v>
      </c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52"/>
      <c r="O67" s="79"/>
    </row>
    <row r="68" spans="1:15" ht="15" thickBot="1" x14ac:dyDescent="0.2">
      <c r="A68" s="80" t="s">
        <v>301</v>
      </c>
      <c r="B68" s="88"/>
      <c r="C68" s="92" t="s">
        <v>14</v>
      </c>
      <c r="D68" s="88"/>
      <c r="E68" s="88"/>
      <c r="F68" s="88"/>
      <c r="G68" s="88"/>
      <c r="H68" s="88"/>
      <c r="I68" s="88"/>
      <c r="J68" s="88"/>
      <c r="K68" s="88"/>
      <c r="L68" s="88"/>
      <c r="M68" s="93"/>
      <c r="N68" s="104"/>
      <c r="O68" s="79"/>
    </row>
    <row r="69" spans="1:15" ht="28" x14ac:dyDescent="0.15">
      <c r="A69" s="80" t="s">
        <v>302</v>
      </c>
      <c r="B69" s="88"/>
      <c r="C69" s="249" t="s">
        <v>15</v>
      </c>
      <c r="D69" s="249"/>
      <c r="E69" s="249"/>
      <c r="F69" s="249"/>
      <c r="G69" s="249"/>
      <c r="H69" s="251"/>
      <c r="I69" s="294"/>
      <c r="J69" s="295"/>
      <c r="K69" s="295"/>
      <c r="L69" s="295"/>
      <c r="M69" s="295"/>
      <c r="N69" s="296"/>
      <c r="O69" s="79" t="s">
        <v>322</v>
      </c>
    </row>
    <row r="70" spans="1:15" x14ac:dyDescent="0.15">
      <c r="A70" s="80" t="s">
        <v>303</v>
      </c>
      <c r="B70" s="88"/>
      <c r="C70" s="249"/>
      <c r="D70" s="249" t="s">
        <v>62</v>
      </c>
      <c r="E70" s="249"/>
      <c r="F70" s="249"/>
      <c r="G70" s="249"/>
      <c r="H70" s="251"/>
      <c r="I70" s="297"/>
      <c r="J70" s="298"/>
      <c r="K70" s="298"/>
      <c r="L70" s="298"/>
      <c r="M70" s="298"/>
      <c r="N70" s="299"/>
      <c r="O70" s="79"/>
    </row>
    <row r="71" spans="1:15" x14ac:dyDescent="0.15">
      <c r="A71" s="80" t="s">
        <v>304</v>
      </c>
      <c r="B71" s="88"/>
      <c r="C71" s="249"/>
      <c r="D71" s="249" t="s">
        <v>73</v>
      </c>
      <c r="E71" s="249"/>
      <c r="F71" s="249"/>
      <c r="G71" s="249"/>
      <c r="H71" s="251"/>
      <c r="I71" s="297"/>
      <c r="J71" s="298"/>
      <c r="K71" s="298"/>
      <c r="L71" s="298"/>
      <c r="M71" s="298"/>
      <c r="N71" s="299"/>
      <c r="O71" s="79"/>
    </row>
    <row r="72" spans="1:15" x14ac:dyDescent="0.15">
      <c r="A72" s="80" t="s">
        <v>305</v>
      </c>
      <c r="B72" s="88"/>
      <c r="C72" s="249"/>
      <c r="D72" s="249" t="s">
        <v>74</v>
      </c>
      <c r="E72" s="249"/>
      <c r="F72" s="249"/>
      <c r="G72" s="249"/>
      <c r="H72" s="251"/>
      <c r="I72" s="297"/>
      <c r="J72" s="298"/>
      <c r="K72" s="298"/>
      <c r="L72" s="298"/>
      <c r="M72" s="298"/>
      <c r="N72" s="299"/>
      <c r="O72" s="79"/>
    </row>
    <row r="73" spans="1:15" ht="15" thickBot="1" x14ac:dyDescent="0.2">
      <c r="A73" s="80" t="s">
        <v>306</v>
      </c>
      <c r="B73" s="88"/>
      <c r="C73" s="249"/>
      <c r="D73" s="249" t="s">
        <v>75</v>
      </c>
      <c r="E73" s="249"/>
      <c r="F73" s="249"/>
      <c r="G73" s="249"/>
      <c r="H73" s="251"/>
      <c r="I73" s="307"/>
      <c r="J73" s="308"/>
      <c r="K73" s="308"/>
      <c r="L73" s="308"/>
      <c r="M73" s="308"/>
      <c r="N73" s="309"/>
      <c r="O73" s="79"/>
    </row>
    <row r="74" spans="1:15" x14ac:dyDescent="0.15">
      <c r="A74" s="80" t="s">
        <v>366</v>
      </c>
      <c r="B74" s="88"/>
      <c r="C74" s="304" t="s">
        <v>16</v>
      </c>
      <c r="D74" s="304"/>
      <c r="E74" s="304"/>
      <c r="F74" s="304"/>
      <c r="G74" s="304"/>
      <c r="H74" s="304"/>
      <c r="I74" s="304"/>
      <c r="J74" s="304"/>
      <c r="K74" s="304"/>
      <c r="L74" s="304"/>
      <c r="M74" s="305"/>
      <c r="N74" s="104"/>
      <c r="O74" s="79"/>
    </row>
    <row r="75" spans="1:15" x14ac:dyDescent="0.15">
      <c r="A75" s="80" t="s">
        <v>307</v>
      </c>
      <c r="B75" s="88"/>
      <c r="C75" s="253"/>
      <c r="D75" s="249" t="s">
        <v>15</v>
      </c>
      <c r="E75" s="249"/>
      <c r="F75" s="249"/>
      <c r="G75" s="249"/>
      <c r="H75" s="249"/>
      <c r="I75" s="298"/>
      <c r="J75" s="298"/>
      <c r="K75" s="298"/>
      <c r="L75" s="298"/>
      <c r="M75" s="298"/>
      <c r="N75" s="298"/>
      <c r="O75" s="79"/>
    </row>
    <row r="76" spans="1:15" x14ac:dyDescent="0.15">
      <c r="A76" s="80" t="s">
        <v>308</v>
      </c>
      <c r="B76" s="88"/>
      <c r="C76" s="253"/>
      <c r="D76" s="253"/>
      <c r="E76" s="249" t="s">
        <v>62</v>
      </c>
      <c r="F76" s="249"/>
      <c r="G76" s="249"/>
      <c r="H76" s="249"/>
      <c r="I76" s="298"/>
      <c r="J76" s="298"/>
      <c r="K76" s="298"/>
      <c r="L76" s="298"/>
      <c r="M76" s="298"/>
      <c r="N76" s="298"/>
      <c r="O76" s="79"/>
    </row>
    <row r="77" spans="1:15" x14ac:dyDescent="0.15">
      <c r="A77" s="80" t="s">
        <v>309</v>
      </c>
      <c r="B77" s="88"/>
      <c r="C77" s="253"/>
      <c r="D77" s="253"/>
      <c r="E77" s="249" t="s">
        <v>63</v>
      </c>
      <c r="F77" s="249"/>
      <c r="G77" s="249"/>
      <c r="H77" s="249"/>
      <c r="I77" s="298"/>
      <c r="J77" s="298"/>
      <c r="K77" s="298"/>
      <c r="L77" s="298"/>
      <c r="M77" s="298"/>
      <c r="N77" s="298"/>
      <c r="O77" s="79"/>
    </row>
    <row r="78" spans="1:15" x14ac:dyDescent="0.15">
      <c r="A78" s="80"/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79"/>
    </row>
    <row r="79" spans="1:15" x14ac:dyDescent="0.15">
      <c r="A79" s="80" t="s">
        <v>311</v>
      </c>
      <c r="B79" s="249" t="s">
        <v>360</v>
      </c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79"/>
    </row>
    <row r="80" spans="1:15" ht="28" x14ac:dyDescent="0.15">
      <c r="A80" s="80" t="s">
        <v>312</v>
      </c>
      <c r="B80" s="88"/>
      <c r="C80" s="301" t="s">
        <v>324</v>
      </c>
      <c r="D80" s="301"/>
      <c r="E80" s="301"/>
      <c r="F80" s="301"/>
      <c r="G80" s="301"/>
      <c r="H80" s="301"/>
      <c r="I80" s="301"/>
      <c r="J80" s="301"/>
      <c r="K80" s="301"/>
      <c r="L80" s="302"/>
      <c r="M80" s="303"/>
      <c r="N80" s="104"/>
      <c r="O80" s="79" t="s">
        <v>325</v>
      </c>
    </row>
    <row r="81" spans="1:16" ht="28" x14ac:dyDescent="0.15">
      <c r="A81" s="80" t="s">
        <v>363</v>
      </c>
      <c r="B81" s="88"/>
      <c r="C81" s="304" t="s">
        <v>185</v>
      </c>
      <c r="D81" s="304"/>
      <c r="E81" s="304"/>
      <c r="F81" s="304"/>
      <c r="G81" s="304"/>
      <c r="H81" s="304"/>
      <c r="I81" s="304"/>
      <c r="J81" s="304"/>
      <c r="K81" s="304"/>
      <c r="L81" s="304"/>
      <c r="M81" s="305"/>
      <c r="N81" s="104"/>
      <c r="O81" s="79" t="s">
        <v>186</v>
      </c>
      <c r="P81" t="s">
        <v>27</v>
      </c>
    </row>
    <row r="82" spans="1:16" ht="14" customHeight="1" x14ac:dyDescent="0.15">
      <c r="A82" s="80" t="s">
        <v>313</v>
      </c>
      <c r="B82" s="88"/>
      <c r="C82" s="306" t="s">
        <v>436</v>
      </c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104"/>
      <c r="O82" s="79" t="s">
        <v>394</v>
      </c>
    </row>
    <row r="83" spans="1:16" x14ac:dyDescent="0.15">
      <c r="A83" s="80" t="s">
        <v>364</v>
      </c>
      <c r="B83" s="88"/>
      <c r="C83" s="292" t="s">
        <v>134</v>
      </c>
      <c r="D83" s="292"/>
      <c r="E83" s="292"/>
      <c r="F83" s="292"/>
      <c r="G83" s="292"/>
      <c r="H83" s="292"/>
      <c r="I83" s="315"/>
      <c r="J83" s="315"/>
      <c r="K83" s="315"/>
      <c r="L83" s="315"/>
      <c r="M83" s="315"/>
      <c r="N83" s="315"/>
      <c r="O83" s="79"/>
    </row>
    <row r="84" spans="1:16" x14ac:dyDescent="0.15">
      <c r="A84" s="80"/>
      <c r="B84" s="88"/>
      <c r="C84" s="94"/>
      <c r="D84" s="94"/>
      <c r="E84" s="94"/>
      <c r="F84" s="94"/>
      <c r="G84" s="94"/>
      <c r="H84" s="95"/>
      <c r="I84" s="96"/>
      <c r="J84" s="97"/>
      <c r="K84" s="97"/>
      <c r="L84" s="97"/>
      <c r="M84" s="97"/>
      <c r="N84" s="98"/>
      <c r="O84" s="79"/>
    </row>
    <row r="85" spans="1:16" x14ac:dyDescent="0.15">
      <c r="A85" s="80" t="s">
        <v>316</v>
      </c>
      <c r="B85" s="249" t="s">
        <v>359</v>
      </c>
      <c r="C85" s="249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79"/>
    </row>
    <row r="86" spans="1:16" ht="28" x14ac:dyDescent="0.15">
      <c r="A86" s="80" t="s">
        <v>317</v>
      </c>
      <c r="B86" s="88"/>
      <c r="C86" s="301" t="s">
        <v>330</v>
      </c>
      <c r="D86" s="301"/>
      <c r="E86" s="301"/>
      <c r="F86" s="301"/>
      <c r="G86" s="301"/>
      <c r="H86" s="301"/>
      <c r="I86" s="301"/>
      <c r="J86" s="301"/>
      <c r="K86" s="301"/>
      <c r="L86" s="302"/>
      <c r="M86" s="303"/>
      <c r="N86" s="104"/>
      <c r="O86" s="79" t="s">
        <v>325</v>
      </c>
    </row>
    <row r="87" spans="1:16" ht="28" x14ac:dyDescent="0.15">
      <c r="A87" s="80" t="s">
        <v>318</v>
      </c>
      <c r="B87" s="88"/>
      <c r="C87" s="304" t="s">
        <v>331</v>
      </c>
      <c r="D87" s="304"/>
      <c r="E87" s="304"/>
      <c r="F87" s="304"/>
      <c r="G87" s="304"/>
      <c r="H87" s="304"/>
      <c r="I87" s="304"/>
      <c r="J87" s="304"/>
      <c r="K87" s="304"/>
      <c r="L87" s="304"/>
      <c r="M87" s="305"/>
      <c r="N87" s="104"/>
      <c r="O87" s="79" t="s">
        <v>186</v>
      </c>
      <c r="P87" t="s">
        <v>27</v>
      </c>
    </row>
    <row r="88" spans="1:16" ht="15" customHeight="1" thickBot="1" x14ac:dyDescent="0.2">
      <c r="A88" s="80" t="s">
        <v>326</v>
      </c>
      <c r="B88" s="88"/>
      <c r="C88" s="306" t="s">
        <v>436</v>
      </c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104"/>
      <c r="O88" s="79" t="s">
        <v>394</v>
      </c>
    </row>
    <row r="89" spans="1:16" ht="15" thickBot="1" x14ac:dyDescent="0.2">
      <c r="A89" s="80" t="s">
        <v>327</v>
      </c>
      <c r="B89" s="88"/>
      <c r="C89" s="310" t="s">
        <v>134</v>
      </c>
      <c r="D89" s="310"/>
      <c r="E89" s="310"/>
      <c r="F89" s="310"/>
      <c r="G89" s="310"/>
      <c r="H89" s="311"/>
      <c r="I89" s="312"/>
      <c r="J89" s="313"/>
      <c r="K89" s="313"/>
      <c r="L89" s="313"/>
      <c r="M89" s="313"/>
      <c r="N89" s="314"/>
      <c r="O89" s="79"/>
    </row>
    <row r="90" spans="1:16" x14ac:dyDescent="0.15">
      <c r="A90" s="80"/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79"/>
    </row>
    <row r="91" spans="1:16" x14ac:dyDescent="0.15">
      <c r="A91" s="80" t="s">
        <v>328</v>
      </c>
      <c r="B91" s="249" t="s">
        <v>254</v>
      </c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79"/>
    </row>
    <row r="92" spans="1:16" ht="56" x14ac:dyDescent="0.15">
      <c r="A92" s="80" t="s">
        <v>329</v>
      </c>
      <c r="B92" s="99"/>
      <c r="C92" s="249" t="s">
        <v>456</v>
      </c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104"/>
      <c r="O92" s="79" t="s">
        <v>395</v>
      </c>
    </row>
    <row r="93" spans="1:16" x14ac:dyDescent="0.15">
      <c r="A93" s="80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79"/>
    </row>
    <row r="94" spans="1:16" x14ac:dyDescent="0.15">
      <c r="A94" s="80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79"/>
    </row>
    <row r="95" spans="1:16" x14ac:dyDescent="0.15">
      <c r="A95" s="80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79"/>
    </row>
    <row r="96" spans="1:16" x14ac:dyDescent="0.15">
      <c r="A96" s="80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79"/>
    </row>
    <row r="97" spans="1:15" x14ac:dyDescent="0.15">
      <c r="A97" s="80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79"/>
    </row>
    <row r="98" spans="1:15" x14ac:dyDescent="0.15">
      <c r="A98" s="80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79"/>
    </row>
    <row r="99" spans="1:15" x14ac:dyDescent="0.15">
      <c r="A99" s="33"/>
    </row>
    <row r="100" spans="1:15" x14ac:dyDescent="0.15">
      <c r="A100" s="33"/>
    </row>
    <row r="101" spans="1:15" x14ac:dyDescent="0.15">
      <c r="A101" s="33"/>
    </row>
    <row r="102" spans="1:15" x14ac:dyDescent="0.15">
      <c r="A102" s="33"/>
    </row>
    <row r="103" spans="1:15" x14ac:dyDescent="0.15">
      <c r="A103" s="33"/>
    </row>
    <row r="104" spans="1:15" x14ac:dyDescent="0.15">
      <c r="A104" s="33"/>
    </row>
    <row r="105" spans="1:15" x14ac:dyDescent="0.15">
      <c r="A105" s="33"/>
    </row>
    <row r="106" spans="1:15" x14ac:dyDescent="0.15">
      <c r="A106" s="3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5" x14ac:dyDescent="0.15">
      <c r="A107" s="33"/>
    </row>
    <row r="108" spans="1:15" s="25" customFormat="1" x14ac:dyDescent="0.15">
      <c r="A108" s="35"/>
      <c r="B108"/>
      <c r="C108"/>
      <c r="O108" s="56"/>
    </row>
    <row r="109" spans="1:15" s="3" customFormat="1" x14ac:dyDescent="0.15">
      <c r="A109" s="3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 s="74"/>
    </row>
    <row r="110" spans="1:15" s="3" customFormat="1" x14ac:dyDescent="0.15">
      <c r="A110" s="3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 s="74"/>
    </row>
    <row r="111" spans="1:15" s="3" customFormat="1" x14ac:dyDescent="0.15">
      <c r="A111" s="3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 s="74"/>
    </row>
    <row r="112" spans="1:15" s="3" customFormat="1" x14ac:dyDescent="0.15">
      <c r="A112" s="3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 s="74"/>
    </row>
    <row r="113" spans="1:15" s="3" customFormat="1" x14ac:dyDescent="0.15">
      <c r="A113" s="33"/>
      <c r="B113" s="52"/>
      <c r="C113"/>
      <c r="D113"/>
      <c r="E113"/>
      <c r="F113"/>
      <c r="G113"/>
      <c r="H113"/>
      <c r="I113"/>
      <c r="J113"/>
      <c r="K113"/>
      <c r="L113"/>
      <c r="M113"/>
      <c r="N113"/>
      <c r="O113" s="74"/>
    </row>
    <row r="114" spans="1:15" s="3" customFormat="1" x14ac:dyDescent="0.15">
      <c r="A114" s="33"/>
      <c r="B114" s="52"/>
      <c r="C114"/>
      <c r="D114"/>
      <c r="E114"/>
      <c r="F114"/>
      <c r="G114"/>
      <c r="H114"/>
      <c r="I114"/>
      <c r="J114"/>
      <c r="K114"/>
      <c r="L114"/>
      <c r="M114"/>
      <c r="N114"/>
      <c r="O114" s="74"/>
    </row>
    <row r="115" spans="1:15" s="3" customFormat="1" x14ac:dyDescent="0.15">
      <c r="A115" s="33"/>
      <c r="B115" s="36"/>
      <c r="C115"/>
      <c r="D115"/>
      <c r="E115"/>
      <c r="F115"/>
      <c r="G115"/>
      <c r="H115"/>
      <c r="I115"/>
      <c r="J115"/>
      <c r="K115"/>
      <c r="L115"/>
      <c r="M115"/>
      <c r="N115"/>
      <c r="O115" s="74"/>
    </row>
    <row r="116" spans="1:15" s="3" customFormat="1" ht="17" x14ac:dyDescent="0.15">
      <c r="A116" s="33"/>
      <c r="B116" s="53"/>
      <c r="C116"/>
      <c r="D116"/>
      <c r="E116"/>
      <c r="F116"/>
      <c r="G116"/>
      <c r="H116"/>
      <c r="I116"/>
      <c r="J116"/>
      <c r="K116"/>
      <c r="L116"/>
      <c r="M116"/>
      <c r="N116"/>
      <c r="O116" s="74"/>
    </row>
    <row r="117" spans="1:15" s="3" customFormat="1" ht="17" x14ac:dyDescent="0.15">
      <c r="A117" s="33"/>
      <c r="B117" s="53"/>
      <c r="C117"/>
      <c r="D117"/>
      <c r="E117"/>
      <c r="F117"/>
      <c r="G117"/>
      <c r="H117"/>
      <c r="I117"/>
      <c r="J117"/>
      <c r="K117"/>
      <c r="L117"/>
      <c r="M117"/>
      <c r="N117"/>
      <c r="O117" s="74"/>
    </row>
    <row r="118" spans="1:15" s="3" customFormat="1" x14ac:dyDescent="0.15">
      <c r="A118" s="33"/>
      <c r="B118" s="36"/>
      <c r="C118"/>
      <c r="D118"/>
      <c r="E118"/>
      <c r="F118"/>
      <c r="G118"/>
      <c r="H118"/>
      <c r="I118"/>
      <c r="J118"/>
      <c r="K118"/>
      <c r="L118"/>
      <c r="M118"/>
      <c r="N118"/>
      <c r="O118" s="74"/>
    </row>
    <row r="119" spans="1:15" s="3" customFormat="1" ht="17" x14ac:dyDescent="0.15">
      <c r="A119" s="33"/>
      <c r="B119" s="53"/>
      <c r="C119"/>
      <c r="D119"/>
      <c r="E119"/>
      <c r="F119"/>
      <c r="G119"/>
      <c r="H119"/>
      <c r="I119"/>
      <c r="J119"/>
      <c r="K119"/>
      <c r="L119"/>
      <c r="M119"/>
      <c r="N119"/>
      <c r="O119" s="74"/>
    </row>
    <row r="120" spans="1:15" s="3" customFormat="1" ht="17" x14ac:dyDescent="0.15">
      <c r="A120" s="33"/>
      <c r="B120" s="53"/>
      <c r="C120"/>
      <c r="D120"/>
      <c r="E120"/>
      <c r="F120"/>
      <c r="G120"/>
      <c r="H120"/>
      <c r="I120"/>
      <c r="J120"/>
      <c r="K120"/>
      <c r="L120"/>
      <c r="M120"/>
      <c r="N120"/>
      <c r="O120" s="74"/>
    </row>
    <row r="121" spans="1:15" s="3" customFormat="1" ht="17" x14ac:dyDescent="0.15">
      <c r="A121" s="33"/>
      <c r="B121" s="53"/>
      <c r="C121"/>
      <c r="D121"/>
      <c r="E121"/>
      <c r="F121"/>
      <c r="G121"/>
      <c r="H121"/>
      <c r="I121"/>
      <c r="J121"/>
      <c r="K121"/>
      <c r="L121"/>
      <c r="M121"/>
      <c r="N121"/>
      <c r="O121" s="74"/>
    </row>
    <row r="122" spans="1:15" s="3" customFormat="1" x14ac:dyDescent="0.15">
      <c r="A122" s="33"/>
      <c r="B122" s="36"/>
      <c r="C122"/>
      <c r="D122"/>
      <c r="E122"/>
      <c r="F122"/>
      <c r="G122"/>
      <c r="H122"/>
      <c r="I122"/>
      <c r="J122"/>
      <c r="K122"/>
      <c r="L122"/>
      <c r="M122"/>
      <c r="N122"/>
      <c r="O122" s="74"/>
    </row>
    <row r="123" spans="1:15" s="3" customFormat="1" ht="17" x14ac:dyDescent="0.15">
      <c r="A123" s="33"/>
      <c r="B123" s="53"/>
      <c r="C123"/>
      <c r="D123"/>
      <c r="E123"/>
      <c r="F123"/>
      <c r="G123"/>
      <c r="H123"/>
      <c r="I123"/>
      <c r="J123"/>
      <c r="K123"/>
      <c r="L123"/>
      <c r="M123"/>
      <c r="N123"/>
      <c r="O123" s="74"/>
    </row>
    <row r="124" spans="1:15" s="3" customFormat="1" ht="17" x14ac:dyDescent="0.15">
      <c r="A124" s="33"/>
      <c r="B124" s="53"/>
      <c r="C124"/>
      <c r="D124"/>
      <c r="E124"/>
      <c r="F124"/>
      <c r="G124"/>
      <c r="H124"/>
      <c r="I124"/>
      <c r="J124"/>
      <c r="K124"/>
      <c r="L124"/>
      <c r="M124"/>
      <c r="N124"/>
      <c r="O124" s="74"/>
    </row>
    <row r="125" spans="1:15" s="3" customFormat="1" ht="17" x14ac:dyDescent="0.15">
      <c r="A125" s="33"/>
      <c r="B125" s="53"/>
      <c r="C125"/>
      <c r="D125"/>
      <c r="E125"/>
      <c r="F125"/>
      <c r="G125"/>
      <c r="H125"/>
      <c r="I125"/>
      <c r="J125"/>
      <c r="K125"/>
      <c r="L125"/>
      <c r="M125"/>
      <c r="N125"/>
      <c r="O125" s="74"/>
    </row>
    <row r="126" spans="1:15" s="3" customFormat="1" x14ac:dyDescent="0.15">
      <c r="A126" s="33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 s="74"/>
    </row>
    <row r="127" spans="1:15" s="3" customFormat="1" x14ac:dyDescent="0.15">
      <c r="A127" s="33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 s="74"/>
    </row>
    <row r="128" spans="1:15" x14ac:dyDescent="0.15">
      <c r="A128" s="33"/>
    </row>
    <row r="129" spans="1:1" x14ac:dyDescent="0.15">
      <c r="A129" s="33"/>
    </row>
    <row r="130" spans="1:1" x14ac:dyDescent="0.15">
      <c r="A130" s="33"/>
    </row>
    <row r="131" spans="1:1" x14ac:dyDescent="0.15">
      <c r="A131" s="33"/>
    </row>
    <row r="132" spans="1:1" x14ac:dyDescent="0.15">
      <c r="A132" s="33"/>
    </row>
    <row r="133" spans="1:1" x14ac:dyDescent="0.15">
      <c r="A133" s="33"/>
    </row>
    <row r="134" spans="1:1" x14ac:dyDescent="0.15">
      <c r="A134" s="33"/>
    </row>
    <row r="135" spans="1:1" x14ac:dyDescent="0.15">
      <c r="A135" s="33"/>
    </row>
  </sheetData>
  <dataConsolidate/>
  <mergeCells count="123">
    <mergeCell ref="C89:H89"/>
    <mergeCell ref="I89:N89"/>
    <mergeCell ref="B90:N90"/>
    <mergeCell ref="B91:N91"/>
    <mergeCell ref="C92:M92"/>
    <mergeCell ref="C83:H83"/>
    <mergeCell ref="I83:N83"/>
    <mergeCell ref="B85:N85"/>
    <mergeCell ref="C86:M86"/>
    <mergeCell ref="C87:M87"/>
    <mergeCell ref="C88:M88"/>
    <mergeCell ref="I77:N77"/>
    <mergeCell ref="B78:N78"/>
    <mergeCell ref="B79:N79"/>
    <mergeCell ref="C80:M80"/>
    <mergeCell ref="C81:M81"/>
    <mergeCell ref="C82:M82"/>
    <mergeCell ref="D73:H73"/>
    <mergeCell ref="I73:N73"/>
    <mergeCell ref="C74:M74"/>
    <mergeCell ref="C75:C77"/>
    <mergeCell ref="D75:H75"/>
    <mergeCell ref="I75:N75"/>
    <mergeCell ref="D76:D77"/>
    <mergeCell ref="E76:H76"/>
    <mergeCell ref="I76:N76"/>
    <mergeCell ref="E77:H77"/>
    <mergeCell ref="B67:N67"/>
    <mergeCell ref="C69:H69"/>
    <mergeCell ref="I69:N69"/>
    <mergeCell ref="C70:C73"/>
    <mergeCell ref="D70:H70"/>
    <mergeCell ref="I70:N70"/>
    <mergeCell ref="D71:H71"/>
    <mergeCell ref="I71:N71"/>
    <mergeCell ref="D72:H72"/>
    <mergeCell ref="I72:N72"/>
    <mergeCell ref="C60:M60"/>
    <mergeCell ref="C61:M61"/>
    <mergeCell ref="C62:M62"/>
    <mergeCell ref="C63:M63"/>
    <mergeCell ref="C64:M64"/>
    <mergeCell ref="B66:N66"/>
    <mergeCell ref="C56:M56"/>
    <mergeCell ref="C57:M57"/>
    <mergeCell ref="C58:M58"/>
    <mergeCell ref="C59:M59"/>
    <mergeCell ref="C50:M50"/>
    <mergeCell ref="B52:N52"/>
    <mergeCell ref="C53:M53"/>
    <mergeCell ref="C54:M54"/>
    <mergeCell ref="C55:M55"/>
    <mergeCell ref="C43:M43"/>
    <mergeCell ref="C45:L45"/>
    <mergeCell ref="C46:M46"/>
    <mergeCell ref="C47:M47"/>
    <mergeCell ref="C48:M48"/>
    <mergeCell ref="C49:M49"/>
    <mergeCell ref="C44:M44"/>
    <mergeCell ref="C36:M36"/>
    <mergeCell ref="C37:M37"/>
    <mergeCell ref="C38:M38"/>
    <mergeCell ref="C39:M39"/>
    <mergeCell ref="B41:N41"/>
    <mergeCell ref="B42:N42"/>
    <mergeCell ref="B31:N31"/>
    <mergeCell ref="C32:N32"/>
    <mergeCell ref="C33:D33"/>
    <mergeCell ref="E33:F33"/>
    <mergeCell ref="G33:H33"/>
    <mergeCell ref="I33:J33"/>
    <mergeCell ref="K33:L33"/>
    <mergeCell ref="M33:N33"/>
    <mergeCell ref="C27:K27"/>
    <mergeCell ref="L27:N27"/>
    <mergeCell ref="C28:K28"/>
    <mergeCell ref="L28:N28"/>
    <mergeCell ref="C29:K29"/>
    <mergeCell ref="L29:N29"/>
    <mergeCell ref="C23:N23"/>
    <mergeCell ref="C24:K24"/>
    <mergeCell ref="L24:N24"/>
    <mergeCell ref="C25:K25"/>
    <mergeCell ref="L25:N25"/>
    <mergeCell ref="C26:K26"/>
    <mergeCell ref="L26:N26"/>
    <mergeCell ref="E18:N18"/>
    <mergeCell ref="B19:D19"/>
    <mergeCell ref="E19:N19"/>
    <mergeCell ref="C20:N20"/>
    <mergeCell ref="C21:N21"/>
    <mergeCell ref="C22:N22"/>
    <mergeCell ref="C15:D15"/>
    <mergeCell ref="E15:N15"/>
    <mergeCell ref="B16:B18"/>
    <mergeCell ref="C16:D16"/>
    <mergeCell ref="E16:N16"/>
    <mergeCell ref="C17:D17"/>
    <mergeCell ref="E17:F17"/>
    <mergeCell ref="H17:I17"/>
    <mergeCell ref="J17:N17"/>
    <mergeCell ref="C18:D18"/>
    <mergeCell ref="C11:D11"/>
    <mergeCell ref="E11:N11"/>
    <mergeCell ref="B12:B14"/>
    <mergeCell ref="C12:D12"/>
    <mergeCell ref="E12:N12"/>
    <mergeCell ref="E13:F13"/>
    <mergeCell ref="H13:I13"/>
    <mergeCell ref="J13:N13"/>
    <mergeCell ref="E14:N14"/>
    <mergeCell ref="D7:N7"/>
    <mergeCell ref="D8:N8"/>
    <mergeCell ref="D9:G9"/>
    <mergeCell ref="K9:L9"/>
    <mergeCell ref="D10:G10"/>
    <mergeCell ref="K10:L10"/>
    <mergeCell ref="B2:N2"/>
    <mergeCell ref="B3:N3"/>
    <mergeCell ref="B4:N4"/>
    <mergeCell ref="B5:N5"/>
    <mergeCell ref="B6:C6"/>
    <mergeCell ref="D6:N6"/>
  </mergeCells>
  <phoneticPr fontId="13" type="noConversion"/>
  <dataValidations count="6">
    <dataValidation type="list" allowBlank="1" showInputMessage="1" showErrorMessage="1" sqref="N62" xr:uid="{00000000-0002-0000-0300-000001000000}">
      <formula1>erosfirras</formula1>
    </dataValidation>
    <dataValidation type="list" allowBlank="1" showInputMessage="1" showErrorMessage="1" sqref="N54" xr:uid="{00000000-0002-0000-0300-000002000000}">
      <formula1>Arakervenyes</formula1>
    </dataValidation>
    <dataValidation type="list" allowBlank="1" showInputMessage="1" showErrorMessage="1" sqref="N44 L64 N36:N38 N80:N82 N55:N61 N63:N64 N68 N74 N86:N88 N92" xr:uid="{00000000-0002-0000-0300-000004000000}">
      <formula1>"igen,nem"</formula1>
    </dataValidation>
    <dataValidation type="whole" operator="greaterThan" allowBlank="1" showInputMessage="1" showErrorMessage="1" sqref="C35:F35 I35:N35" xr:uid="{00000000-0002-0000-0300-000005000000}">
      <formula1>-999999999999</formula1>
    </dataValidation>
    <dataValidation type="list" allowBlank="1" showInputMessage="1" showErrorMessage="1" sqref="N53" xr:uid="{F1CE1D03-693B-E644-AB16-A52D11E3219E}">
      <formula1>ár</formula1>
    </dataValidation>
    <dataValidation operator="greaterThan" allowBlank="1" showInputMessage="1" showErrorMessage="1" sqref="G35:H35" xr:uid="{2342ACA8-D677-8B47-BA5F-F3778958C8B2}"/>
  </dataValidations>
  <pageMargins left="0.7" right="0.7" top="0.75" bottom="0.75" header="0.3" footer="0.3"/>
  <pageSetup paperSize="8" scale="77" orientation="landscape" horizontalDpi="0" verticalDpi="0"/>
  <rowBreaks count="1" manualBreakCount="1">
    <brk id="49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568403-723D-E845-9511-9969993BCF9A}">
          <x14:formula1>
            <xm:f>Válaszlehetőségek!$A$1:$A$2</xm:f>
          </x14:formula1>
          <xm:sqref>N39 N46:N48</xm:sqref>
        </x14:dataValidation>
        <x14:dataValidation type="list" allowBlank="1" showInputMessage="1" showErrorMessage="1" xr:uid="{9CCEDE8C-EFBA-B44D-948B-CBD82D37D260}">
          <x14:formula1>
            <xm:f>Válaszlehetőségek!$A$2:$A$5</xm:f>
          </x14:formula1>
          <xm:sqref>N43 N49:N50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O121"/>
  <sheetViews>
    <sheetView zoomScale="140" zoomScaleNormal="140" workbookViewId="0">
      <pane xSplit="2" ySplit="8" topLeftCell="C95" activePane="bottomRight" state="frozen"/>
      <selection pane="topRight" activeCell="C1" sqref="C1"/>
      <selection pane="bottomLeft" activeCell="A9" sqref="A9"/>
      <selection pane="bottomRight" activeCell="O107" sqref="O107"/>
    </sheetView>
  </sheetViews>
  <sheetFormatPr baseColWidth="10" defaultColWidth="8.83203125" defaultRowHeight="14" x14ac:dyDescent="0.15"/>
  <cols>
    <col min="1" max="1" width="2.6640625" customWidth="1"/>
    <col min="14" max="14" width="9" style="2"/>
    <col min="15" max="15" width="9" style="3"/>
  </cols>
  <sheetData>
    <row r="1" spans="1:14" ht="15" thickBot="1" x14ac:dyDescent="0.2">
      <c r="A1" s="20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4" x14ac:dyDescent="0.15">
      <c r="A2" s="200"/>
      <c r="B2" s="348" t="s">
        <v>28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50"/>
      <c r="N2" s="15"/>
    </row>
    <row r="3" spans="1:14" x14ac:dyDescent="0.15">
      <c r="A3" s="200"/>
      <c r="B3" s="332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4"/>
      <c r="N3" s="15"/>
    </row>
    <row r="4" spans="1:14" ht="14.25" customHeight="1" x14ac:dyDescent="0.15">
      <c r="A4" s="200"/>
      <c r="B4" s="357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  <c r="N4" s="15"/>
    </row>
    <row r="5" spans="1:14" x14ac:dyDescent="0.15">
      <c r="A5" s="200"/>
      <c r="B5" s="357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9"/>
      <c r="N5" s="15"/>
    </row>
    <row r="6" spans="1:14" x14ac:dyDescent="0.15">
      <c r="A6" s="200"/>
      <c r="B6" s="332" t="s">
        <v>243</v>
      </c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4"/>
      <c r="N6" s="15"/>
    </row>
    <row r="7" spans="1:14" ht="15" thickBot="1" x14ac:dyDescent="0.2">
      <c r="A7" s="200"/>
      <c r="B7" s="332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34"/>
      <c r="N7" s="15"/>
    </row>
    <row r="8" spans="1:14" ht="28" x14ac:dyDescent="0.15">
      <c r="A8" s="200"/>
      <c r="B8" s="328"/>
      <c r="C8" s="44" t="s">
        <v>244</v>
      </c>
      <c r="D8" s="356" t="s">
        <v>29</v>
      </c>
      <c r="E8" s="356"/>
      <c r="F8" s="356"/>
      <c r="G8" s="356"/>
      <c r="H8" s="356"/>
      <c r="I8" s="356"/>
      <c r="J8" s="356"/>
      <c r="K8" s="356"/>
      <c r="L8" s="45" t="s">
        <v>30</v>
      </c>
      <c r="M8" s="354"/>
      <c r="N8" s="15"/>
    </row>
    <row r="9" spans="1:14" x14ac:dyDescent="0.15">
      <c r="A9" s="200"/>
      <c r="B9" s="328"/>
      <c r="C9" s="40"/>
      <c r="D9" s="327" t="s">
        <v>31</v>
      </c>
      <c r="E9" s="327"/>
      <c r="F9" s="327"/>
      <c r="G9" s="327"/>
      <c r="H9" s="327"/>
      <c r="I9" s="327"/>
      <c r="J9" s="327"/>
      <c r="K9" s="327"/>
      <c r="L9" s="41"/>
      <c r="M9" s="330"/>
      <c r="N9" s="15"/>
    </row>
    <row r="10" spans="1:14" ht="26.25" customHeight="1" x14ac:dyDescent="0.15">
      <c r="A10" s="200"/>
      <c r="B10" s="328"/>
      <c r="C10" s="20">
        <v>1</v>
      </c>
      <c r="D10" s="320" t="s">
        <v>208</v>
      </c>
      <c r="E10" s="320"/>
      <c r="F10" s="320"/>
      <c r="G10" s="320"/>
      <c r="H10" s="320"/>
      <c r="I10" s="320"/>
      <c r="J10" s="320"/>
      <c r="K10" s="320"/>
      <c r="L10" s="42"/>
      <c r="M10" s="330"/>
      <c r="N10" s="15"/>
    </row>
    <row r="11" spans="1:14" ht="14" customHeight="1" x14ac:dyDescent="0.15">
      <c r="A11" s="200"/>
      <c r="B11" s="328"/>
      <c r="C11" s="20">
        <f>MAX($C$10:C10)+1</f>
        <v>2</v>
      </c>
      <c r="D11" s="319" t="s">
        <v>217</v>
      </c>
      <c r="E11" s="319"/>
      <c r="F11" s="319"/>
      <c r="G11" s="319"/>
      <c r="H11" s="319"/>
      <c r="I11" s="319"/>
      <c r="J11" s="319"/>
      <c r="K11" s="319"/>
      <c r="L11" s="43"/>
      <c r="M11" s="330"/>
      <c r="N11" s="15"/>
    </row>
    <row r="12" spans="1:14" ht="14" customHeight="1" x14ac:dyDescent="0.15">
      <c r="A12" s="200"/>
      <c r="B12" s="328"/>
      <c r="C12" s="20">
        <f>MAX($C$10:C11)+1</f>
        <v>3</v>
      </c>
      <c r="D12" s="319" t="s">
        <v>48</v>
      </c>
      <c r="E12" s="319"/>
      <c r="F12" s="319"/>
      <c r="G12" s="319"/>
      <c r="H12" s="319"/>
      <c r="I12" s="319"/>
      <c r="J12" s="319"/>
      <c r="K12" s="319"/>
      <c r="L12" s="43"/>
      <c r="M12" s="330"/>
      <c r="N12" s="15"/>
    </row>
    <row r="13" spans="1:14" ht="14" customHeight="1" x14ac:dyDescent="0.15">
      <c r="A13" s="200"/>
      <c r="B13" s="328"/>
      <c r="C13" s="20">
        <f>MAX($C$10:C12)+1</f>
        <v>4</v>
      </c>
      <c r="D13" s="319" t="s">
        <v>214</v>
      </c>
      <c r="E13" s="319"/>
      <c r="F13" s="319"/>
      <c r="G13" s="319"/>
      <c r="H13" s="319"/>
      <c r="I13" s="319"/>
      <c r="J13" s="319"/>
      <c r="K13" s="319"/>
      <c r="L13" s="43"/>
      <c r="M13" s="330"/>
      <c r="N13" s="15"/>
    </row>
    <row r="14" spans="1:14" ht="14" customHeight="1" x14ac:dyDescent="0.15">
      <c r="A14" s="200"/>
      <c r="B14" s="328"/>
      <c r="C14" s="20">
        <f>MAX($C$10:C13)+1</f>
        <v>5</v>
      </c>
      <c r="D14" s="319" t="s">
        <v>39</v>
      </c>
      <c r="E14" s="319"/>
      <c r="F14" s="319"/>
      <c r="G14" s="319"/>
      <c r="H14" s="319"/>
      <c r="I14" s="319"/>
      <c r="J14" s="319"/>
      <c r="K14" s="319"/>
      <c r="L14" s="43"/>
      <c r="M14" s="330"/>
      <c r="N14" s="15"/>
    </row>
    <row r="15" spans="1:14" ht="30.75" customHeight="1" x14ac:dyDescent="0.15">
      <c r="A15" s="200"/>
      <c r="B15" s="328"/>
      <c r="C15" s="20">
        <f>MAX($C$10:C14)+1</f>
        <v>6</v>
      </c>
      <c r="D15" s="324" t="s">
        <v>202</v>
      </c>
      <c r="E15" s="325"/>
      <c r="F15" s="325"/>
      <c r="G15" s="325"/>
      <c r="H15" s="325"/>
      <c r="I15" s="325"/>
      <c r="J15" s="325"/>
      <c r="K15" s="326"/>
      <c r="L15" s="43"/>
      <c r="M15" s="330"/>
      <c r="N15" s="15"/>
    </row>
    <row r="16" spans="1:14" ht="14" customHeight="1" x14ac:dyDescent="0.15">
      <c r="A16" s="200"/>
      <c r="B16" s="328"/>
      <c r="C16" s="20">
        <f>MAX($C$10:C15)+1</f>
        <v>7</v>
      </c>
      <c r="D16" s="319" t="s">
        <v>112</v>
      </c>
      <c r="E16" s="319"/>
      <c r="F16" s="319"/>
      <c r="G16" s="319"/>
      <c r="H16" s="319"/>
      <c r="I16" s="319"/>
      <c r="J16" s="319"/>
      <c r="K16" s="319"/>
      <c r="L16" s="43"/>
      <c r="M16" s="330"/>
      <c r="N16" s="15"/>
    </row>
    <row r="17" spans="1:14" ht="14" customHeight="1" x14ac:dyDescent="0.15">
      <c r="A17" s="200"/>
      <c r="B17" s="328"/>
      <c r="C17" s="20">
        <f>MAX($C$10:C16)+1</f>
        <v>8</v>
      </c>
      <c r="D17" s="319" t="s">
        <v>206</v>
      </c>
      <c r="E17" s="319"/>
      <c r="F17" s="319"/>
      <c r="G17" s="319"/>
      <c r="H17" s="319"/>
      <c r="I17" s="319"/>
      <c r="J17" s="319"/>
      <c r="K17" s="319"/>
      <c r="L17" s="43"/>
      <c r="M17" s="330"/>
      <c r="N17" s="15"/>
    </row>
    <row r="18" spans="1:14" ht="14" customHeight="1" x14ac:dyDescent="0.15">
      <c r="A18" s="200"/>
      <c r="B18" s="328"/>
      <c r="C18" s="20">
        <f>MAX($C$10:C17)+1</f>
        <v>9</v>
      </c>
      <c r="D18" s="319" t="s">
        <v>191</v>
      </c>
      <c r="E18" s="319"/>
      <c r="F18" s="319"/>
      <c r="G18" s="319"/>
      <c r="H18" s="319"/>
      <c r="I18" s="319"/>
      <c r="J18" s="319"/>
      <c r="K18" s="319"/>
      <c r="L18" s="43"/>
      <c r="M18" s="330"/>
      <c r="N18" s="15"/>
    </row>
    <row r="19" spans="1:14" ht="14" customHeight="1" x14ac:dyDescent="0.15">
      <c r="A19" s="200"/>
      <c r="B19" s="328"/>
      <c r="C19" s="20">
        <f>MAX($C$10:C18)+1</f>
        <v>10</v>
      </c>
      <c r="D19" s="319" t="s">
        <v>201</v>
      </c>
      <c r="E19" s="319"/>
      <c r="F19" s="319"/>
      <c r="G19" s="319"/>
      <c r="H19" s="319"/>
      <c r="I19" s="319"/>
      <c r="J19" s="319"/>
      <c r="K19" s="319"/>
      <c r="L19" s="43"/>
      <c r="M19" s="330"/>
      <c r="N19" s="15"/>
    </row>
    <row r="20" spans="1:14" ht="14" customHeight="1" x14ac:dyDescent="0.15">
      <c r="A20" s="200"/>
      <c r="B20" s="328"/>
      <c r="C20" s="20">
        <f>MAX($C$10:C19)+1</f>
        <v>11</v>
      </c>
      <c r="D20" s="319" t="s">
        <v>205</v>
      </c>
      <c r="E20" s="319"/>
      <c r="F20" s="319"/>
      <c r="G20" s="319"/>
      <c r="H20" s="319"/>
      <c r="I20" s="319"/>
      <c r="J20" s="319"/>
      <c r="K20" s="319"/>
      <c r="L20" s="43"/>
      <c r="M20" s="330"/>
      <c r="N20" s="15"/>
    </row>
    <row r="21" spans="1:14" x14ac:dyDescent="0.15">
      <c r="A21" s="200"/>
      <c r="B21" s="328"/>
      <c r="C21" s="20">
        <f>MAX($C$10:C20)+1</f>
        <v>12</v>
      </c>
      <c r="D21" s="319" t="s">
        <v>190</v>
      </c>
      <c r="E21" s="319"/>
      <c r="F21" s="319"/>
      <c r="G21" s="319"/>
      <c r="H21" s="319"/>
      <c r="I21" s="319"/>
      <c r="J21" s="319"/>
      <c r="K21" s="319"/>
      <c r="L21" s="43"/>
      <c r="M21" s="330"/>
      <c r="N21" s="15"/>
    </row>
    <row r="22" spans="1:14" ht="14" customHeight="1" x14ac:dyDescent="0.15">
      <c r="A22" s="200"/>
      <c r="B22" s="328"/>
      <c r="C22" s="20">
        <f>MAX($C$10:C21)+1</f>
        <v>13</v>
      </c>
      <c r="D22" s="319" t="s">
        <v>37</v>
      </c>
      <c r="E22" s="319"/>
      <c r="F22" s="319"/>
      <c r="G22" s="319"/>
      <c r="H22" s="319"/>
      <c r="I22" s="319"/>
      <c r="J22" s="319"/>
      <c r="K22" s="319"/>
      <c r="L22" s="43"/>
      <c r="M22" s="330"/>
      <c r="N22" s="15"/>
    </row>
    <row r="23" spans="1:14" ht="14" customHeight="1" x14ac:dyDescent="0.15">
      <c r="A23" s="200"/>
      <c r="B23" s="328"/>
      <c r="C23" s="20">
        <f>MAX($C$10:C22)+1</f>
        <v>14</v>
      </c>
      <c r="D23" s="319" t="s">
        <v>203</v>
      </c>
      <c r="E23" s="319"/>
      <c r="F23" s="319"/>
      <c r="G23" s="319"/>
      <c r="H23" s="319"/>
      <c r="I23" s="319"/>
      <c r="J23" s="319"/>
      <c r="K23" s="319"/>
      <c r="L23" s="43"/>
      <c r="M23" s="330"/>
      <c r="N23" s="15"/>
    </row>
    <row r="24" spans="1:14" ht="26.25" customHeight="1" x14ac:dyDescent="0.15">
      <c r="A24" s="200"/>
      <c r="B24" s="328"/>
      <c r="C24" s="20">
        <f>MAX($C$10:C23)+1</f>
        <v>15</v>
      </c>
      <c r="D24" s="319" t="s">
        <v>47</v>
      </c>
      <c r="E24" s="319"/>
      <c r="F24" s="319"/>
      <c r="G24" s="319"/>
      <c r="H24" s="319"/>
      <c r="I24" s="319"/>
      <c r="J24" s="319"/>
      <c r="K24" s="319"/>
      <c r="L24" s="43"/>
      <c r="M24" s="330"/>
      <c r="N24" s="15"/>
    </row>
    <row r="25" spans="1:14" ht="25.5" customHeight="1" x14ac:dyDescent="0.15">
      <c r="A25" s="200"/>
      <c r="B25" s="328"/>
      <c r="C25" s="20">
        <f>MAX($C$10:C24)+1</f>
        <v>16</v>
      </c>
      <c r="D25" s="319" t="s">
        <v>187</v>
      </c>
      <c r="E25" s="319"/>
      <c r="F25" s="319"/>
      <c r="G25" s="319"/>
      <c r="H25" s="319"/>
      <c r="I25" s="319"/>
      <c r="J25" s="319"/>
      <c r="K25" s="319"/>
      <c r="L25" s="43"/>
      <c r="M25" s="330"/>
      <c r="N25" s="15"/>
    </row>
    <row r="26" spans="1:14" ht="14" customHeight="1" x14ac:dyDescent="0.15">
      <c r="A26" s="200"/>
      <c r="B26" s="328"/>
      <c r="C26" s="20">
        <f>MAX($C$10:C25)+1</f>
        <v>17</v>
      </c>
      <c r="D26" s="319" t="s">
        <v>204</v>
      </c>
      <c r="E26" s="319"/>
      <c r="F26" s="319"/>
      <c r="G26" s="319"/>
      <c r="H26" s="319"/>
      <c r="I26" s="319"/>
      <c r="J26" s="319"/>
      <c r="K26" s="319"/>
      <c r="L26" s="43"/>
      <c r="M26" s="330"/>
      <c r="N26" s="15"/>
    </row>
    <row r="27" spans="1:14" ht="14" customHeight="1" x14ac:dyDescent="0.15">
      <c r="A27" s="200"/>
      <c r="B27" s="328"/>
      <c r="C27" s="20">
        <f>MAX($C$10:C26)+1</f>
        <v>18</v>
      </c>
      <c r="D27" s="319" t="s">
        <v>46</v>
      </c>
      <c r="E27" s="319"/>
      <c r="F27" s="319"/>
      <c r="G27" s="319"/>
      <c r="H27" s="319"/>
      <c r="I27" s="319"/>
      <c r="J27" s="319"/>
      <c r="K27" s="319"/>
      <c r="L27" s="42"/>
      <c r="M27" s="330"/>
      <c r="N27" s="15"/>
    </row>
    <row r="28" spans="1:14" ht="14" customHeight="1" x14ac:dyDescent="0.15">
      <c r="A28" s="200"/>
      <c r="B28" s="328"/>
      <c r="C28" s="20">
        <f>MAX($C$10:C27)+1</f>
        <v>19</v>
      </c>
      <c r="D28" s="154" t="s">
        <v>200</v>
      </c>
      <c r="E28" s="154"/>
      <c r="F28" s="154"/>
      <c r="G28" s="154"/>
      <c r="H28" s="154"/>
      <c r="I28" s="154"/>
      <c r="J28" s="154"/>
      <c r="K28" s="154"/>
      <c r="L28" s="43"/>
      <c r="M28" s="330"/>
      <c r="N28" s="15"/>
    </row>
    <row r="29" spans="1:14" ht="14" customHeight="1" x14ac:dyDescent="0.15">
      <c r="A29" s="200"/>
      <c r="B29" s="328"/>
      <c r="C29" s="20">
        <f>MAX($C$10:C28)+1</f>
        <v>20</v>
      </c>
      <c r="D29" s="319" t="s">
        <v>40</v>
      </c>
      <c r="E29" s="319"/>
      <c r="F29" s="319"/>
      <c r="G29" s="319"/>
      <c r="H29" s="319"/>
      <c r="I29" s="319"/>
      <c r="J29" s="319"/>
      <c r="K29" s="319"/>
      <c r="L29" s="43"/>
      <c r="M29" s="330"/>
      <c r="N29" s="15"/>
    </row>
    <row r="30" spans="1:14" ht="14" customHeight="1" x14ac:dyDescent="0.15">
      <c r="A30" s="200"/>
      <c r="B30" s="328"/>
      <c r="C30" s="20">
        <f>MAX($C$10:C29)+1</f>
        <v>21</v>
      </c>
      <c r="D30" s="319" t="s">
        <v>195</v>
      </c>
      <c r="E30" s="319"/>
      <c r="F30" s="319"/>
      <c r="G30" s="319"/>
      <c r="H30" s="319"/>
      <c r="I30" s="319"/>
      <c r="J30" s="319"/>
      <c r="K30" s="319"/>
      <c r="L30" s="43"/>
      <c r="M30" s="330"/>
      <c r="N30" s="15"/>
    </row>
    <row r="31" spans="1:14" ht="14" customHeight="1" x14ac:dyDescent="0.15">
      <c r="A31" s="200"/>
      <c r="B31" s="328"/>
      <c r="C31" s="20">
        <f>MAX($C$10:C30)+1</f>
        <v>22</v>
      </c>
      <c r="D31" s="319" t="s">
        <v>192</v>
      </c>
      <c r="E31" s="319"/>
      <c r="F31" s="319"/>
      <c r="G31" s="319"/>
      <c r="H31" s="319"/>
      <c r="I31" s="319"/>
      <c r="J31" s="319"/>
      <c r="K31" s="319"/>
      <c r="L31" s="43"/>
      <c r="M31" s="330"/>
      <c r="N31" s="15"/>
    </row>
    <row r="32" spans="1:14" ht="14" customHeight="1" x14ac:dyDescent="0.15">
      <c r="A32" s="200"/>
      <c r="B32" s="328"/>
      <c r="C32" s="20">
        <f>MAX($C$10:C31)+1</f>
        <v>23</v>
      </c>
      <c r="D32" s="319" t="s">
        <v>219</v>
      </c>
      <c r="E32" s="319"/>
      <c r="F32" s="319"/>
      <c r="G32" s="319"/>
      <c r="H32" s="319"/>
      <c r="I32" s="319"/>
      <c r="J32" s="319"/>
      <c r="K32" s="319"/>
      <c r="L32" s="43"/>
      <c r="M32" s="330"/>
      <c r="N32" s="15"/>
    </row>
    <row r="33" spans="1:14" ht="14" customHeight="1" x14ac:dyDescent="0.15">
      <c r="A33" s="200"/>
      <c r="B33" s="328"/>
      <c r="C33" s="20">
        <f>MAX($C$10:C32)+1</f>
        <v>24</v>
      </c>
      <c r="D33" s="319" t="s">
        <v>238</v>
      </c>
      <c r="E33" s="319"/>
      <c r="F33" s="319"/>
      <c r="G33" s="319"/>
      <c r="H33" s="319"/>
      <c r="I33" s="319"/>
      <c r="J33" s="319"/>
      <c r="K33" s="319"/>
      <c r="L33" s="43"/>
      <c r="M33" s="330"/>
      <c r="N33" s="15"/>
    </row>
    <row r="34" spans="1:14" ht="14" customHeight="1" x14ac:dyDescent="0.15">
      <c r="A34" s="200"/>
      <c r="B34" s="328"/>
      <c r="C34" s="20">
        <f>MAX($C$10:C33)+1</f>
        <v>25</v>
      </c>
      <c r="D34" s="319" t="s">
        <v>35</v>
      </c>
      <c r="E34" s="319"/>
      <c r="F34" s="319"/>
      <c r="G34" s="319"/>
      <c r="H34" s="319"/>
      <c r="I34" s="319"/>
      <c r="J34" s="319"/>
      <c r="K34" s="319"/>
      <c r="L34" s="43"/>
      <c r="M34" s="330"/>
      <c r="N34" s="15"/>
    </row>
    <row r="35" spans="1:14" ht="14" customHeight="1" x14ac:dyDescent="0.15">
      <c r="A35" s="200"/>
      <c r="B35" s="328"/>
      <c r="C35" s="20">
        <f>MAX($C$10:C34)+1</f>
        <v>26</v>
      </c>
      <c r="D35" s="319" t="s">
        <v>41</v>
      </c>
      <c r="E35" s="319"/>
      <c r="F35" s="319"/>
      <c r="G35" s="319"/>
      <c r="H35" s="319"/>
      <c r="I35" s="319"/>
      <c r="J35" s="319"/>
      <c r="K35" s="319"/>
      <c r="L35" s="43"/>
      <c r="M35" s="330"/>
      <c r="N35" s="15"/>
    </row>
    <row r="36" spans="1:14" ht="14" customHeight="1" x14ac:dyDescent="0.15">
      <c r="A36" s="200"/>
      <c r="B36" s="328"/>
      <c r="C36" s="20">
        <f>MAX($C$10:C35)+1</f>
        <v>27</v>
      </c>
      <c r="D36" s="319" t="s">
        <v>215</v>
      </c>
      <c r="E36" s="319"/>
      <c r="F36" s="319"/>
      <c r="G36" s="319"/>
      <c r="H36" s="319"/>
      <c r="I36" s="319"/>
      <c r="J36" s="319"/>
      <c r="K36" s="319"/>
      <c r="L36" s="43"/>
      <c r="M36" s="330"/>
      <c r="N36" s="15"/>
    </row>
    <row r="37" spans="1:14" ht="14" customHeight="1" x14ac:dyDescent="0.15">
      <c r="A37" s="200"/>
      <c r="B37" s="328"/>
      <c r="C37" s="20">
        <f>MAX($C$10:C36)+1</f>
        <v>28</v>
      </c>
      <c r="D37" s="319" t="s">
        <v>198</v>
      </c>
      <c r="E37" s="319"/>
      <c r="F37" s="319"/>
      <c r="G37" s="319"/>
      <c r="H37" s="319"/>
      <c r="I37" s="319"/>
      <c r="J37" s="319"/>
      <c r="K37" s="319"/>
      <c r="L37" s="43"/>
      <c r="M37" s="330"/>
      <c r="N37" s="15"/>
    </row>
    <row r="38" spans="1:14" ht="14" customHeight="1" x14ac:dyDescent="0.15">
      <c r="A38" s="200"/>
      <c r="B38" s="328"/>
      <c r="C38" s="20">
        <f>MAX($C$10:C37)+1</f>
        <v>29</v>
      </c>
      <c r="D38" s="319" t="s">
        <v>188</v>
      </c>
      <c r="E38" s="319"/>
      <c r="F38" s="319"/>
      <c r="G38" s="319"/>
      <c r="H38" s="319"/>
      <c r="I38" s="319"/>
      <c r="J38" s="319"/>
      <c r="K38" s="319"/>
      <c r="L38" s="43"/>
      <c r="M38" s="330"/>
      <c r="N38" s="15"/>
    </row>
    <row r="39" spans="1:14" ht="14" customHeight="1" x14ac:dyDescent="0.15">
      <c r="A39" s="200"/>
      <c r="B39" s="328"/>
      <c r="C39" s="20">
        <f>MAX($C$10:C38)+1</f>
        <v>30</v>
      </c>
      <c r="D39" s="319" t="s">
        <v>49</v>
      </c>
      <c r="E39" s="319"/>
      <c r="F39" s="319"/>
      <c r="G39" s="319"/>
      <c r="H39" s="319"/>
      <c r="I39" s="319"/>
      <c r="J39" s="319"/>
      <c r="K39" s="319"/>
      <c r="L39" s="43"/>
      <c r="M39" s="330"/>
      <c r="N39" s="15"/>
    </row>
    <row r="40" spans="1:14" ht="14" customHeight="1" x14ac:dyDescent="0.15">
      <c r="A40" s="200"/>
      <c r="B40" s="328"/>
      <c r="C40" s="20">
        <f>MAX($C$10:C39)+1</f>
        <v>31</v>
      </c>
      <c r="D40" s="319" t="s">
        <v>189</v>
      </c>
      <c r="E40" s="319"/>
      <c r="F40" s="319"/>
      <c r="G40" s="319"/>
      <c r="H40" s="319"/>
      <c r="I40" s="319"/>
      <c r="J40" s="319"/>
      <c r="K40" s="319"/>
      <c r="L40" s="43"/>
      <c r="M40" s="330"/>
      <c r="N40" s="15"/>
    </row>
    <row r="41" spans="1:14" ht="14" customHeight="1" x14ac:dyDescent="0.15">
      <c r="A41" s="200"/>
      <c r="B41" s="328"/>
      <c r="C41" s="20">
        <f>MAX($C$10:C40)+1</f>
        <v>32</v>
      </c>
      <c r="D41" s="319" t="s">
        <v>45</v>
      </c>
      <c r="E41" s="319"/>
      <c r="F41" s="319"/>
      <c r="G41" s="319"/>
      <c r="H41" s="319"/>
      <c r="I41" s="319"/>
      <c r="J41" s="319"/>
      <c r="K41" s="319"/>
      <c r="L41" s="43"/>
      <c r="M41" s="330"/>
      <c r="N41" s="15"/>
    </row>
    <row r="42" spans="1:14" ht="14" customHeight="1" x14ac:dyDescent="0.15">
      <c r="A42" s="200"/>
      <c r="B42" s="328"/>
      <c r="C42" s="20">
        <f>MAX($C$10:C41)+1</f>
        <v>33</v>
      </c>
      <c r="D42" s="320" t="s">
        <v>58</v>
      </c>
      <c r="E42" s="320"/>
      <c r="F42" s="320"/>
      <c r="G42" s="320"/>
      <c r="H42" s="320"/>
      <c r="I42" s="320"/>
      <c r="J42" s="320"/>
      <c r="K42" s="320"/>
      <c r="L42" s="43"/>
      <c r="M42" s="330"/>
      <c r="N42" s="15"/>
    </row>
    <row r="43" spans="1:14" ht="14" customHeight="1" x14ac:dyDescent="0.15">
      <c r="A43" s="200"/>
      <c r="B43" s="328"/>
      <c r="C43" s="20">
        <f>MAX($C$10:C42)+1</f>
        <v>34</v>
      </c>
      <c r="D43" s="319" t="s">
        <v>50</v>
      </c>
      <c r="E43" s="319"/>
      <c r="F43" s="319"/>
      <c r="G43" s="319"/>
      <c r="H43" s="319"/>
      <c r="I43" s="319"/>
      <c r="J43" s="319"/>
      <c r="K43" s="319"/>
      <c r="L43" s="43"/>
      <c r="M43" s="330"/>
      <c r="N43" s="15"/>
    </row>
    <row r="44" spans="1:14" ht="27" customHeight="1" x14ac:dyDescent="0.15">
      <c r="A44" s="200"/>
      <c r="B44" s="328"/>
      <c r="C44" s="20">
        <f>MAX($C$10:C43)+1</f>
        <v>35</v>
      </c>
      <c r="D44" s="319" t="s">
        <v>113</v>
      </c>
      <c r="E44" s="319"/>
      <c r="F44" s="319"/>
      <c r="G44" s="319"/>
      <c r="H44" s="319"/>
      <c r="I44" s="319"/>
      <c r="J44" s="319"/>
      <c r="K44" s="319"/>
      <c r="L44" s="43"/>
      <c r="M44" s="330"/>
      <c r="N44" s="15"/>
    </row>
    <row r="45" spans="1:14" ht="42.75" customHeight="1" x14ac:dyDescent="0.15">
      <c r="A45" s="200"/>
      <c r="B45" s="328"/>
      <c r="C45" s="20">
        <f>MAX($C$10:C44)+1</f>
        <v>36</v>
      </c>
      <c r="D45" s="319" t="s">
        <v>114</v>
      </c>
      <c r="E45" s="319"/>
      <c r="F45" s="319"/>
      <c r="G45" s="319"/>
      <c r="H45" s="319"/>
      <c r="I45" s="319"/>
      <c r="J45" s="319"/>
      <c r="K45" s="319"/>
      <c r="L45" s="43"/>
      <c r="M45" s="330"/>
      <c r="N45" s="15"/>
    </row>
    <row r="46" spans="1:14" ht="14" customHeight="1" x14ac:dyDescent="0.15">
      <c r="A46" s="200"/>
      <c r="B46" s="328"/>
      <c r="C46" s="20">
        <f>MAX($C$10:C45)+1</f>
        <v>37</v>
      </c>
      <c r="D46" s="319" t="s">
        <v>42</v>
      </c>
      <c r="E46" s="319"/>
      <c r="F46" s="319"/>
      <c r="G46" s="319"/>
      <c r="H46" s="319"/>
      <c r="I46" s="319"/>
      <c r="J46" s="319"/>
      <c r="K46" s="319"/>
      <c r="L46" s="43"/>
      <c r="M46" s="330"/>
      <c r="N46" s="15"/>
    </row>
    <row r="47" spans="1:14" ht="14" customHeight="1" x14ac:dyDescent="0.15">
      <c r="A47" s="200"/>
      <c r="B47" s="328"/>
      <c r="C47" s="20">
        <f>MAX($C$10:C46)+1</f>
        <v>38</v>
      </c>
      <c r="D47" s="154" t="s">
        <v>193</v>
      </c>
      <c r="E47" s="154"/>
      <c r="F47" s="154"/>
      <c r="G47" s="154"/>
      <c r="H47" s="154"/>
      <c r="I47" s="154"/>
      <c r="J47" s="154"/>
      <c r="K47" s="154"/>
      <c r="L47" s="43"/>
      <c r="M47" s="330"/>
      <c r="N47" s="15"/>
    </row>
    <row r="48" spans="1:14" ht="14" customHeight="1" x14ac:dyDescent="0.15">
      <c r="A48" s="200"/>
      <c r="B48" s="328"/>
      <c r="C48" s="20">
        <f>MAX($C$10:C47)+1</f>
        <v>39</v>
      </c>
      <c r="D48" s="319" t="s">
        <v>36</v>
      </c>
      <c r="E48" s="319"/>
      <c r="F48" s="319"/>
      <c r="G48" s="319"/>
      <c r="H48" s="319"/>
      <c r="I48" s="319"/>
      <c r="J48" s="319"/>
      <c r="K48" s="319"/>
      <c r="L48" s="43"/>
      <c r="M48" s="330"/>
      <c r="N48" s="15"/>
    </row>
    <row r="49" spans="1:14" ht="14" customHeight="1" x14ac:dyDescent="0.15">
      <c r="A49" s="200"/>
      <c r="B49" s="328"/>
      <c r="C49" s="20">
        <f>MAX($C$10:C48)+1</f>
        <v>40</v>
      </c>
      <c r="D49" s="319" t="s">
        <v>197</v>
      </c>
      <c r="E49" s="319"/>
      <c r="F49" s="319"/>
      <c r="G49" s="319"/>
      <c r="H49" s="319"/>
      <c r="I49" s="319"/>
      <c r="J49" s="319"/>
      <c r="K49" s="319"/>
      <c r="L49" s="43"/>
      <c r="M49" s="330"/>
      <c r="N49" s="15"/>
    </row>
    <row r="50" spans="1:14" ht="14" customHeight="1" x14ac:dyDescent="0.15">
      <c r="A50" s="200"/>
      <c r="B50" s="328"/>
      <c r="C50" s="20">
        <f>MAX($C$10:C49)+1</f>
        <v>41</v>
      </c>
      <c r="D50" s="319" t="s">
        <v>218</v>
      </c>
      <c r="E50" s="319"/>
      <c r="F50" s="319"/>
      <c r="G50" s="319"/>
      <c r="H50" s="319"/>
      <c r="I50" s="319"/>
      <c r="J50" s="319"/>
      <c r="K50" s="319"/>
      <c r="L50" s="43"/>
      <c r="M50" s="330"/>
      <c r="N50" s="15"/>
    </row>
    <row r="51" spans="1:14" ht="14" customHeight="1" x14ac:dyDescent="0.15">
      <c r="A51" s="200"/>
      <c r="B51" s="328"/>
      <c r="C51" s="20">
        <f>MAX($C$10:C50)+1</f>
        <v>42</v>
      </c>
      <c r="D51" s="319" t="s">
        <v>216</v>
      </c>
      <c r="E51" s="319"/>
      <c r="F51" s="319"/>
      <c r="G51" s="319"/>
      <c r="H51" s="319"/>
      <c r="I51" s="319"/>
      <c r="J51" s="319"/>
      <c r="K51" s="319"/>
      <c r="L51" s="43"/>
      <c r="M51" s="330"/>
      <c r="N51" s="15"/>
    </row>
    <row r="52" spans="1:14" ht="26.25" customHeight="1" x14ac:dyDescent="0.15">
      <c r="A52" s="200"/>
      <c r="B52" s="328"/>
      <c r="C52" s="20">
        <f>MAX($C$10:C51)+1</f>
        <v>43</v>
      </c>
      <c r="D52" s="319" t="s">
        <v>51</v>
      </c>
      <c r="E52" s="319"/>
      <c r="F52" s="319"/>
      <c r="G52" s="319"/>
      <c r="H52" s="319"/>
      <c r="I52" s="319"/>
      <c r="J52" s="319"/>
      <c r="K52" s="319"/>
      <c r="L52" s="43"/>
      <c r="M52" s="330"/>
      <c r="N52" s="15"/>
    </row>
    <row r="53" spans="1:14" ht="36" customHeight="1" x14ac:dyDescent="0.15">
      <c r="A53" s="200"/>
      <c r="B53" s="328"/>
      <c r="C53" s="20">
        <f>MAX($C$10:C52)+1</f>
        <v>44</v>
      </c>
      <c r="D53" s="319" t="s">
        <v>57</v>
      </c>
      <c r="E53" s="319"/>
      <c r="F53" s="319"/>
      <c r="G53" s="319"/>
      <c r="H53" s="319"/>
      <c r="I53" s="319"/>
      <c r="J53" s="319"/>
      <c r="K53" s="319"/>
      <c r="L53" s="43"/>
      <c r="M53" s="330"/>
      <c r="N53" s="15"/>
    </row>
    <row r="54" spans="1:14" x14ac:dyDescent="0.15">
      <c r="A54" s="200"/>
      <c r="B54" s="328"/>
      <c r="C54" s="20">
        <f>MAX($C$10:C53)+1</f>
        <v>45</v>
      </c>
      <c r="D54" s="319" t="s">
        <v>196</v>
      </c>
      <c r="E54" s="319"/>
      <c r="F54" s="319"/>
      <c r="G54" s="319"/>
      <c r="H54" s="319"/>
      <c r="I54" s="319"/>
      <c r="J54" s="319"/>
      <c r="K54" s="319"/>
      <c r="L54" s="43"/>
      <c r="M54" s="330"/>
      <c r="N54" s="15"/>
    </row>
    <row r="55" spans="1:14" x14ac:dyDescent="0.15">
      <c r="A55" s="200"/>
      <c r="B55" s="328"/>
      <c r="C55" s="20">
        <f>MAX($C$10:C54)+1</f>
        <v>46</v>
      </c>
      <c r="D55" s="319" t="s">
        <v>199</v>
      </c>
      <c r="E55" s="319"/>
      <c r="F55" s="319"/>
      <c r="G55" s="319"/>
      <c r="H55" s="319"/>
      <c r="I55" s="319"/>
      <c r="J55" s="319"/>
      <c r="K55" s="319"/>
      <c r="L55" s="43"/>
      <c r="M55" s="330"/>
      <c r="N55" s="15"/>
    </row>
    <row r="56" spans="1:14" ht="14" customHeight="1" x14ac:dyDescent="0.15">
      <c r="A56" s="200"/>
      <c r="B56" s="328"/>
      <c r="C56" s="20">
        <f>MAX($C$10:C55)+1</f>
        <v>47</v>
      </c>
      <c r="D56" s="319" t="s">
        <v>194</v>
      </c>
      <c r="E56" s="319"/>
      <c r="F56" s="319"/>
      <c r="G56" s="319"/>
      <c r="H56" s="319"/>
      <c r="I56" s="319"/>
      <c r="J56" s="319"/>
      <c r="K56" s="319"/>
      <c r="L56" s="43"/>
      <c r="M56" s="330"/>
      <c r="N56" s="15"/>
    </row>
    <row r="57" spans="1:14" x14ac:dyDescent="0.15">
      <c r="A57" s="200"/>
      <c r="B57" s="328"/>
      <c r="C57" s="20">
        <f>MAX($C$10:C56)+1</f>
        <v>48</v>
      </c>
      <c r="D57" s="324" t="s">
        <v>85</v>
      </c>
      <c r="E57" s="325"/>
      <c r="F57" s="325"/>
      <c r="G57" s="325"/>
      <c r="H57" s="325"/>
      <c r="I57" s="325"/>
      <c r="J57" s="325"/>
      <c r="K57" s="326"/>
      <c r="L57" s="43"/>
      <c r="M57" s="330"/>
      <c r="N57" s="15"/>
    </row>
    <row r="58" spans="1:14" ht="14" customHeight="1" x14ac:dyDescent="0.15">
      <c r="A58" s="200"/>
      <c r="B58" s="328"/>
      <c r="C58" s="20">
        <f>MAX($C$10:C57)+1</f>
        <v>49</v>
      </c>
      <c r="D58" s="324" t="s">
        <v>207</v>
      </c>
      <c r="E58" s="325"/>
      <c r="F58" s="325"/>
      <c r="G58" s="325"/>
      <c r="H58" s="325"/>
      <c r="I58" s="325"/>
      <c r="J58" s="325"/>
      <c r="K58" s="326"/>
      <c r="L58" s="43"/>
      <c r="M58" s="330"/>
      <c r="N58" s="15"/>
    </row>
    <row r="59" spans="1:14" ht="14" customHeight="1" x14ac:dyDescent="0.15">
      <c r="A59" s="200"/>
      <c r="B59" s="328"/>
      <c r="C59" s="20">
        <f>MAX($C$10:C58)+1</f>
        <v>50</v>
      </c>
      <c r="D59" s="324" t="s">
        <v>38</v>
      </c>
      <c r="E59" s="325"/>
      <c r="F59" s="325"/>
      <c r="G59" s="325"/>
      <c r="H59" s="325"/>
      <c r="I59" s="325"/>
      <c r="J59" s="325"/>
      <c r="K59" s="326"/>
      <c r="L59" s="43"/>
      <c r="M59" s="330"/>
      <c r="N59" s="15"/>
    </row>
    <row r="60" spans="1:14" ht="14" customHeight="1" x14ac:dyDescent="0.15">
      <c r="A60" s="200"/>
      <c r="B60" s="328"/>
      <c r="C60" s="40"/>
      <c r="D60" s="327" t="s">
        <v>59</v>
      </c>
      <c r="E60" s="327"/>
      <c r="F60" s="327"/>
      <c r="G60" s="327"/>
      <c r="H60" s="327"/>
      <c r="I60" s="327"/>
      <c r="J60" s="327"/>
      <c r="K60" s="327"/>
      <c r="L60" s="41"/>
      <c r="M60" s="330"/>
      <c r="N60" s="15"/>
    </row>
    <row r="61" spans="1:14" x14ac:dyDescent="0.15">
      <c r="A61" s="200"/>
      <c r="B61" s="328"/>
      <c r="C61" s="20">
        <f>MAX($C$10:C60)+1</f>
        <v>51</v>
      </c>
      <c r="D61" s="320" t="s">
        <v>125</v>
      </c>
      <c r="E61" s="320"/>
      <c r="F61" s="320"/>
      <c r="G61" s="320"/>
      <c r="H61" s="320"/>
      <c r="I61" s="320"/>
      <c r="J61" s="320"/>
      <c r="K61" s="320"/>
      <c r="L61" s="43"/>
      <c r="M61" s="330"/>
      <c r="N61" s="15"/>
    </row>
    <row r="62" spans="1:14" x14ac:dyDescent="0.15">
      <c r="A62" s="200"/>
      <c r="B62" s="328"/>
      <c r="C62" s="20">
        <f>MAX($C$10:C61)+1</f>
        <v>52</v>
      </c>
      <c r="D62" s="320" t="s">
        <v>227</v>
      </c>
      <c r="E62" s="320"/>
      <c r="F62" s="320"/>
      <c r="G62" s="320"/>
      <c r="H62" s="320"/>
      <c r="I62" s="320"/>
      <c r="J62" s="320"/>
      <c r="K62" s="320"/>
      <c r="L62" s="43"/>
      <c r="M62" s="330"/>
      <c r="N62" s="15"/>
    </row>
    <row r="63" spans="1:14" x14ac:dyDescent="0.15">
      <c r="A63" s="200"/>
      <c r="B63" s="328"/>
      <c r="C63" s="20">
        <f>MAX($C$10:C62)+1</f>
        <v>53</v>
      </c>
      <c r="D63" s="320" t="s">
        <v>77</v>
      </c>
      <c r="E63" s="320"/>
      <c r="F63" s="320"/>
      <c r="G63" s="320"/>
      <c r="H63" s="320"/>
      <c r="I63" s="320"/>
      <c r="J63" s="320"/>
      <c r="K63" s="320"/>
      <c r="L63" s="43"/>
      <c r="M63" s="330"/>
      <c r="N63" s="15"/>
    </row>
    <row r="64" spans="1:14" x14ac:dyDescent="0.15">
      <c r="A64" s="200"/>
      <c r="B64" s="328"/>
      <c r="C64" s="20">
        <f>MAX($C$10:C63)+1</f>
        <v>54</v>
      </c>
      <c r="D64" s="320" t="s">
        <v>209</v>
      </c>
      <c r="E64" s="320"/>
      <c r="F64" s="320"/>
      <c r="G64" s="320"/>
      <c r="H64" s="320"/>
      <c r="I64" s="320"/>
      <c r="J64" s="320"/>
      <c r="K64" s="320"/>
      <c r="L64" s="43"/>
      <c r="M64" s="330"/>
      <c r="N64" s="15"/>
    </row>
    <row r="65" spans="1:14" x14ac:dyDescent="0.15">
      <c r="A65" s="200"/>
      <c r="B65" s="328"/>
      <c r="C65" s="20">
        <f>MAX($C$10:C64)+1</f>
        <v>55</v>
      </c>
      <c r="D65" s="320" t="s">
        <v>240</v>
      </c>
      <c r="E65" s="320"/>
      <c r="F65" s="320"/>
      <c r="G65" s="320"/>
      <c r="H65" s="320"/>
      <c r="I65" s="320"/>
      <c r="J65" s="320"/>
      <c r="K65" s="320"/>
      <c r="L65" s="43"/>
      <c r="M65" s="330"/>
      <c r="N65" s="15"/>
    </row>
    <row r="66" spans="1:14" x14ac:dyDescent="0.15">
      <c r="A66" s="200"/>
      <c r="B66" s="328"/>
      <c r="C66" s="20">
        <f>MAX($C$10:C65)+1</f>
        <v>56</v>
      </c>
      <c r="D66" s="139" t="s">
        <v>235</v>
      </c>
      <c r="E66" s="139"/>
      <c r="F66" s="139"/>
      <c r="G66" s="139"/>
      <c r="H66" s="139"/>
      <c r="I66" s="139"/>
      <c r="J66" s="139"/>
      <c r="K66" s="139"/>
      <c r="L66" s="43"/>
      <c r="M66" s="330"/>
      <c r="N66" s="15"/>
    </row>
    <row r="67" spans="1:14" x14ac:dyDescent="0.15">
      <c r="A67" s="200"/>
      <c r="B67" s="328"/>
      <c r="C67" s="20">
        <f>MAX($C$10:C66)+1</f>
        <v>57</v>
      </c>
      <c r="D67" s="139" t="s">
        <v>320</v>
      </c>
      <c r="E67" s="139"/>
      <c r="F67" s="139"/>
      <c r="G67" s="139"/>
      <c r="H67" s="139"/>
      <c r="I67" s="139"/>
      <c r="J67" s="139"/>
      <c r="K67" s="139"/>
      <c r="L67" s="43"/>
      <c r="M67" s="330"/>
      <c r="N67" s="15"/>
    </row>
    <row r="68" spans="1:14" x14ac:dyDescent="0.15">
      <c r="A68" s="200"/>
      <c r="B68" s="328"/>
      <c r="C68" s="20">
        <f>MAX($C$10:C67)+1</f>
        <v>58</v>
      </c>
      <c r="D68" s="320" t="s">
        <v>225</v>
      </c>
      <c r="E68" s="320"/>
      <c r="F68" s="320"/>
      <c r="G68" s="320"/>
      <c r="H68" s="320"/>
      <c r="I68" s="320"/>
      <c r="J68" s="320"/>
      <c r="K68" s="320"/>
      <c r="L68" s="43"/>
      <c r="M68" s="330"/>
      <c r="N68" s="15"/>
    </row>
    <row r="69" spans="1:14" x14ac:dyDescent="0.15">
      <c r="A69" s="200"/>
      <c r="B69" s="328"/>
      <c r="C69" s="20">
        <f>MAX($C$10:C68)+1</f>
        <v>59</v>
      </c>
      <c r="D69" s="320" t="s">
        <v>224</v>
      </c>
      <c r="E69" s="320"/>
      <c r="F69" s="320"/>
      <c r="G69" s="320"/>
      <c r="H69" s="320"/>
      <c r="I69" s="320"/>
      <c r="J69" s="320"/>
      <c r="K69" s="320"/>
      <c r="L69" s="43"/>
      <c r="M69" s="330"/>
      <c r="N69" s="15"/>
    </row>
    <row r="70" spans="1:14" x14ac:dyDescent="0.15">
      <c r="A70" s="200"/>
      <c r="B70" s="328"/>
      <c r="C70" s="20">
        <f>MAX($C$10:C69)+1</f>
        <v>60</v>
      </c>
      <c r="D70" s="320" t="s">
        <v>221</v>
      </c>
      <c r="E70" s="320"/>
      <c r="F70" s="320"/>
      <c r="G70" s="320"/>
      <c r="H70" s="320"/>
      <c r="I70" s="320"/>
      <c r="J70" s="320"/>
      <c r="K70" s="320"/>
      <c r="L70" s="43"/>
      <c r="M70" s="330"/>
      <c r="N70" s="15"/>
    </row>
    <row r="71" spans="1:14" x14ac:dyDescent="0.15">
      <c r="A71" s="200"/>
      <c r="B71" s="328"/>
      <c r="C71" s="20">
        <f>MAX($C$10:C70)+1</f>
        <v>61</v>
      </c>
      <c r="D71" s="320" t="s">
        <v>220</v>
      </c>
      <c r="E71" s="320"/>
      <c r="F71" s="320"/>
      <c r="G71" s="320"/>
      <c r="H71" s="320"/>
      <c r="I71" s="320"/>
      <c r="J71" s="320"/>
      <c r="K71" s="320"/>
      <c r="L71" s="43"/>
      <c r="M71" s="330"/>
      <c r="N71" s="15"/>
    </row>
    <row r="72" spans="1:14" x14ac:dyDescent="0.15">
      <c r="A72" s="200"/>
      <c r="B72" s="328"/>
      <c r="C72" s="20">
        <f>MAX($C$10:C71)+1</f>
        <v>62</v>
      </c>
      <c r="D72" s="320" t="s">
        <v>211</v>
      </c>
      <c r="E72" s="320"/>
      <c r="F72" s="320"/>
      <c r="G72" s="320"/>
      <c r="H72" s="320"/>
      <c r="I72" s="320"/>
      <c r="J72" s="320"/>
      <c r="K72" s="320"/>
      <c r="L72" s="43"/>
      <c r="M72" s="330"/>
      <c r="N72" s="15"/>
    </row>
    <row r="73" spans="1:14" x14ac:dyDescent="0.15">
      <c r="A73" s="200"/>
      <c r="B73" s="328"/>
      <c r="C73" s="20">
        <f>MAX($C$10:C72)+1</f>
        <v>63</v>
      </c>
      <c r="D73" s="319" t="s">
        <v>421</v>
      </c>
      <c r="E73" s="319"/>
      <c r="F73" s="319"/>
      <c r="G73" s="319"/>
      <c r="H73" s="319"/>
      <c r="I73" s="319"/>
      <c r="J73" s="319"/>
      <c r="K73" s="319"/>
      <c r="L73" s="43"/>
      <c r="M73" s="330"/>
      <c r="N73" s="15"/>
    </row>
    <row r="74" spans="1:14" x14ac:dyDescent="0.15">
      <c r="A74" s="200"/>
      <c r="B74" s="328"/>
      <c r="C74" s="20">
        <f>MAX($C$10:C73)+1</f>
        <v>64</v>
      </c>
      <c r="D74" s="361" t="s">
        <v>98</v>
      </c>
      <c r="E74" s="362"/>
      <c r="F74" s="362"/>
      <c r="G74" s="362"/>
      <c r="H74" s="362"/>
      <c r="I74" s="362"/>
      <c r="J74" s="362"/>
      <c r="K74" s="363"/>
      <c r="L74" s="43"/>
      <c r="M74" s="330"/>
      <c r="N74" s="15"/>
    </row>
    <row r="75" spans="1:14" x14ac:dyDescent="0.15">
      <c r="A75" s="200"/>
      <c r="B75" s="328"/>
      <c r="C75" s="20">
        <f>MAX($C$10:C74)+1</f>
        <v>65</v>
      </c>
      <c r="D75" s="361" t="s">
        <v>246</v>
      </c>
      <c r="E75" s="362"/>
      <c r="F75" s="362"/>
      <c r="G75" s="362"/>
      <c r="H75" s="362"/>
      <c r="I75" s="362"/>
      <c r="J75" s="362"/>
      <c r="K75" s="363"/>
      <c r="L75" s="43"/>
      <c r="M75" s="330"/>
      <c r="N75" s="15"/>
    </row>
    <row r="76" spans="1:14" x14ac:dyDescent="0.15">
      <c r="A76" s="200"/>
      <c r="B76" s="328"/>
      <c r="C76" s="20">
        <f>MAX($C$10:C75)+1</f>
        <v>66</v>
      </c>
      <c r="D76" s="320" t="s">
        <v>213</v>
      </c>
      <c r="E76" s="320"/>
      <c r="F76" s="320"/>
      <c r="G76" s="320"/>
      <c r="H76" s="320"/>
      <c r="I76" s="320"/>
      <c r="J76" s="320"/>
      <c r="K76" s="320"/>
      <c r="L76" s="43"/>
      <c r="M76" s="330"/>
      <c r="N76" s="15"/>
    </row>
    <row r="77" spans="1:14" x14ac:dyDescent="0.15">
      <c r="A77" s="200"/>
      <c r="B77" s="328"/>
      <c r="C77" s="20">
        <f>MAX($C$10:C76)+1</f>
        <v>67</v>
      </c>
      <c r="D77" s="320" t="s">
        <v>237</v>
      </c>
      <c r="E77" s="320"/>
      <c r="F77" s="320"/>
      <c r="G77" s="320"/>
      <c r="H77" s="320"/>
      <c r="I77" s="320"/>
      <c r="J77" s="320"/>
      <c r="K77" s="320"/>
      <c r="L77" s="43"/>
      <c r="M77" s="330"/>
      <c r="N77" s="15"/>
    </row>
    <row r="78" spans="1:14" x14ac:dyDescent="0.15">
      <c r="A78" s="200"/>
      <c r="B78" s="328"/>
      <c r="C78" s="20">
        <f>MAX($C$10:C77)+1</f>
        <v>68</v>
      </c>
      <c r="D78" s="361" t="s">
        <v>124</v>
      </c>
      <c r="E78" s="362"/>
      <c r="F78" s="362"/>
      <c r="G78" s="362"/>
      <c r="H78" s="362"/>
      <c r="I78" s="362"/>
      <c r="J78" s="362"/>
      <c r="K78" s="363"/>
      <c r="L78" s="43"/>
      <c r="M78" s="330"/>
      <c r="N78" s="15"/>
    </row>
    <row r="79" spans="1:14" x14ac:dyDescent="0.15">
      <c r="A79" s="200"/>
      <c r="B79" s="328"/>
      <c r="C79" s="20">
        <f>MAX($C$10:C78)+1</f>
        <v>69</v>
      </c>
      <c r="D79" s="361" t="s">
        <v>239</v>
      </c>
      <c r="E79" s="362"/>
      <c r="F79" s="362"/>
      <c r="G79" s="362"/>
      <c r="H79" s="362"/>
      <c r="I79" s="362"/>
      <c r="J79" s="362"/>
      <c r="K79" s="363"/>
      <c r="L79" s="43"/>
      <c r="M79" s="330"/>
      <c r="N79" s="15"/>
    </row>
    <row r="80" spans="1:14" x14ac:dyDescent="0.15">
      <c r="A80" s="200"/>
      <c r="B80" s="328"/>
      <c r="C80" s="20">
        <f>MAX($C$10:C79)+1</f>
        <v>70</v>
      </c>
      <c r="D80" s="361" t="s">
        <v>82</v>
      </c>
      <c r="E80" s="362"/>
      <c r="F80" s="362"/>
      <c r="G80" s="362"/>
      <c r="H80" s="362"/>
      <c r="I80" s="362"/>
      <c r="J80" s="362"/>
      <c r="K80" s="363"/>
      <c r="L80" s="43"/>
      <c r="M80" s="330"/>
      <c r="N80" s="15"/>
    </row>
    <row r="81" spans="1:14" x14ac:dyDescent="0.15">
      <c r="A81" s="200"/>
      <c r="B81" s="328"/>
      <c r="C81" s="20">
        <f>MAX($C$10:C80)+1</f>
        <v>71</v>
      </c>
      <c r="D81" s="320" t="s">
        <v>223</v>
      </c>
      <c r="E81" s="320"/>
      <c r="F81" s="320"/>
      <c r="G81" s="320"/>
      <c r="H81" s="320"/>
      <c r="I81" s="320"/>
      <c r="J81" s="320"/>
      <c r="K81" s="320"/>
      <c r="L81" s="43"/>
      <c r="M81" s="330"/>
      <c r="N81" s="15"/>
    </row>
    <row r="82" spans="1:14" x14ac:dyDescent="0.15">
      <c r="A82" s="200"/>
      <c r="B82" s="328"/>
      <c r="C82" s="20">
        <f>MAX($C$10:C81)+1</f>
        <v>72</v>
      </c>
      <c r="D82" s="320" t="s">
        <v>222</v>
      </c>
      <c r="E82" s="320"/>
      <c r="F82" s="320"/>
      <c r="G82" s="320"/>
      <c r="H82" s="320"/>
      <c r="I82" s="320"/>
      <c r="J82" s="320"/>
      <c r="K82" s="320"/>
      <c r="L82" s="43"/>
      <c r="M82" s="330"/>
      <c r="N82" s="15"/>
    </row>
    <row r="83" spans="1:14" x14ac:dyDescent="0.15">
      <c r="A83" s="200"/>
      <c r="B83" s="328"/>
      <c r="C83" s="20">
        <f>MAX($C$10:C82)+1</f>
        <v>73</v>
      </c>
      <c r="D83" s="320" t="s">
        <v>226</v>
      </c>
      <c r="E83" s="320"/>
      <c r="F83" s="320"/>
      <c r="G83" s="320"/>
      <c r="H83" s="320"/>
      <c r="I83" s="320"/>
      <c r="J83" s="320"/>
      <c r="K83" s="320"/>
      <c r="L83" s="43"/>
      <c r="M83" s="330"/>
      <c r="N83" s="15"/>
    </row>
    <row r="84" spans="1:14" x14ac:dyDescent="0.15">
      <c r="A84" s="200"/>
      <c r="B84" s="328"/>
      <c r="C84" s="20">
        <f>MAX($C$10:C83)+1</f>
        <v>74</v>
      </c>
      <c r="D84" s="320" t="s">
        <v>230</v>
      </c>
      <c r="E84" s="320"/>
      <c r="F84" s="320"/>
      <c r="G84" s="320"/>
      <c r="H84" s="320"/>
      <c r="I84" s="320"/>
      <c r="J84" s="320"/>
      <c r="K84" s="320"/>
      <c r="L84" s="43"/>
      <c r="M84" s="330"/>
      <c r="N84" s="15"/>
    </row>
    <row r="85" spans="1:14" x14ac:dyDescent="0.15">
      <c r="A85" s="200"/>
      <c r="B85" s="328"/>
      <c r="C85" s="20">
        <f>MAX($C$10:C84)+1</f>
        <v>75</v>
      </c>
      <c r="D85" s="139" t="s">
        <v>228</v>
      </c>
      <c r="E85" s="139"/>
      <c r="F85" s="139"/>
      <c r="G85" s="139"/>
      <c r="H85" s="139"/>
      <c r="I85" s="139"/>
      <c r="J85" s="139"/>
      <c r="K85" s="139"/>
      <c r="L85" s="43"/>
      <c r="M85" s="330"/>
      <c r="N85" s="15"/>
    </row>
    <row r="86" spans="1:14" x14ac:dyDescent="0.15">
      <c r="A86" s="200"/>
      <c r="B86" s="328"/>
      <c r="C86" s="20">
        <f>MAX($C$10:C85)+1</f>
        <v>76</v>
      </c>
      <c r="D86" s="139" t="s">
        <v>229</v>
      </c>
      <c r="E86" s="139"/>
      <c r="F86" s="139"/>
      <c r="G86" s="139"/>
      <c r="H86" s="139"/>
      <c r="I86" s="139"/>
      <c r="J86" s="139"/>
      <c r="K86" s="139"/>
      <c r="L86" s="43"/>
      <c r="M86" s="330"/>
      <c r="N86" s="15"/>
    </row>
    <row r="87" spans="1:14" x14ac:dyDescent="0.15">
      <c r="A87" s="200"/>
      <c r="B87" s="328"/>
      <c r="C87" s="20">
        <f>MAX($C$10:C86)+1</f>
        <v>77</v>
      </c>
      <c r="D87" s="320" t="s">
        <v>241</v>
      </c>
      <c r="E87" s="320"/>
      <c r="F87" s="320"/>
      <c r="G87" s="320"/>
      <c r="H87" s="320"/>
      <c r="I87" s="320"/>
      <c r="J87" s="320"/>
      <c r="K87" s="320"/>
      <c r="L87" s="43"/>
      <c r="M87" s="330"/>
      <c r="N87" s="15"/>
    </row>
    <row r="88" spans="1:14" x14ac:dyDescent="0.15">
      <c r="A88" s="200"/>
      <c r="B88" s="328"/>
      <c r="C88" s="20">
        <f>MAX($C$10:C87)+1</f>
        <v>78</v>
      </c>
      <c r="D88" s="320" t="s">
        <v>126</v>
      </c>
      <c r="E88" s="320"/>
      <c r="F88" s="320"/>
      <c r="G88" s="320"/>
      <c r="H88" s="320"/>
      <c r="I88" s="320"/>
      <c r="J88" s="320"/>
      <c r="K88" s="320"/>
      <c r="L88" s="43"/>
      <c r="M88" s="330"/>
      <c r="N88" s="15"/>
    </row>
    <row r="89" spans="1:14" x14ac:dyDescent="0.15">
      <c r="A89" s="200"/>
      <c r="B89" s="328"/>
      <c r="C89" s="20">
        <f>MAX($C$10:C88)+1</f>
        <v>79</v>
      </c>
      <c r="D89" s="139" t="s">
        <v>232</v>
      </c>
      <c r="E89" s="139"/>
      <c r="F89" s="139"/>
      <c r="G89" s="139"/>
      <c r="H89" s="139"/>
      <c r="I89" s="139"/>
      <c r="J89" s="139"/>
      <c r="K89" s="139"/>
      <c r="L89" s="43"/>
      <c r="M89" s="330"/>
      <c r="N89" s="15"/>
    </row>
    <row r="90" spans="1:14" x14ac:dyDescent="0.15">
      <c r="A90" s="200"/>
      <c r="B90" s="328"/>
      <c r="C90" s="20">
        <f>MAX($C$10:C89)+1</f>
        <v>80</v>
      </c>
      <c r="D90" s="320" t="s">
        <v>210</v>
      </c>
      <c r="E90" s="320"/>
      <c r="F90" s="320"/>
      <c r="G90" s="320"/>
      <c r="H90" s="320"/>
      <c r="I90" s="320"/>
      <c r="J90" s="320"/>
      <c r="K90" s="320"/>
      <c r="L90" s="43"/>
      <c r="M90" s="330"/>
      <c r="N90" s="15"/>
    </row>
    <row r="91" spans="1:14" x14ac:dyDescent="0.15">
      <c r="A91" s="200"/>
      <c r="B91" s="328"/>
      <c r="C91" s="20">
        <f>MAX($C$10:C90)+1</f>
        <v>81</v>
      </c>
      <c r="D91" s="142" t="s">
        <v>319</v>
      </c>
      <c r="E91" s="180"/>
      <c r="F91" s="180"/>
      <c r="G91" s="180"/>
      <c r="H91" s="180"/>
      <c r="I91" s="180"/>
      <c r="J91" s="180"/>
      <c r="K91" s="143"/>
      <c r="L91" s="43"/>
      <c r="M91" s="330"/>
      <c r="N91" s="15"/>
    </row>
    <row r="92" spans="1:14" x14ac:dyDescent="0.15">
      <c r="A92" s="200"/>
      <c r="B92" s="328"/>
      <c r="C92" s="20">
        <f>MAX($C$10:C91)+1</f>
        <v>82</v>
      </c>
      <c r="D92" s="361" t="s">
        <v>212</v>
      </c>
      <c r="E92" s="362"/>
      <c r="F92" s="362"/>
      <c r="G92" s="362"/>
      <c r="H92" s="362"/>
      <c r="I92" s="362"/>
      <c r="J92" s="362"/>
      <c r="K92" s="363"/>
      <c r="L92" s="43"/>
      <c r="M92" s="330"/>
      <c r="N92" s="15"/>
    </row>
    <row r="93" spans="1:14" x14ac:dyDescent="0.15">
      <c r="A93" s="200"/>
      <c r="B93" s="328"/>
      <c r="C93" s="20">
        <f>MAX($C$10:C92)+1</f>
        <v>83</v>
      </c>
      <c r="D93" s="142" t="s">
        <v>115</v>
      </c>
      <c r="E93" s="180"/>
      <c r="F93" s="180"/>
      <c r="G93" s="180"/>
      <c r="H93" s="180"/>
      <c r="I93" s="180"/>
      <c r="J93" s="180"/>
      <c r="K93" s="143"/>
      <c r="L93" s="43"/>
      <c r="M93" s="330"/>
      <c r="N93" s="15"/>
    </row>
    <row r="94" spans="1:14" x14ac:dyDescent="0.15">
      <c r="A94" s="200"/>
      <c r="B94" s="328"/>
      <c r="C94" s="20">
        <f>MAX($C$10:C93)+1</f>
        <v>84</v>
      </c>
      <c r="D94" s="361" t="s">
        <v>321</v>
      </c>
      <c r="E94" s="362"/>
      <c r="F94" s="362"/>
      <c r="G94" s="362"/>
      <c r="H94" s="362"/>
      <c r="I94" s="362"/>
      <c r="J94" s="362"/>
      <c r="K94" s="363"/>
      <c r="L94" s="43"/>
      <c r="M94" s="330"/>
      <c r="N94" s="15"/>
    </row>
    <row r="95" spans="1:14" x14ac:dyDescent="0.15">
      <c r="A95" s="200"/>
      <c r="B95" s="328"/>
      <c r="C95" s="20">
        <f>MAX($C$10:C94)+1</f>
        <v>85</v>
      </c>
      <c r="D95" s="361" t="s">
        <v>242</v>
      </c>
      <c r="E95" s="362"/>
      <c r="F95" s="362"/>
      <c r="G95" s="362"/>
      <c r="H95" s="362"/>
      <c r="I95" s="362"/>
      <c r="J95" s="362"/>
      <c r="K95" s="363"/>
      <c r="L95" s="43"/>
      <c r="M95" s="330"/>
      <c r="N95" s="15"/>
    </row>
    <row r="96" spans="1:14" x14ac:dyDescent="0.15">
      <c r="A96" s="200"/>
      <c r="B96" s="328"/>
      <c r="C96" s="20">
        <f>MAX($C$10:C95)+1</f>
        <v>86</v>
      </c>
      <c r="D96" s="361" t="s">
        <v>422</v>
      </c>
      <c r="E96" s="362"/>
      <c r="F96" s="362"/>
      <c r="G96" s="362"/>
      <c r="H96" s="362"/>
      <c r="I96" s="362"/>
      <c r="J96" s="362"/>
      <c r="K96" s="363"/>
      <c r="L96" s="43"/>
      <c r="M96" s="330"/>
      <c r="N96" s="15"/>
    </row>
    <row r="97" spans="1:15" x14ac:dyDescent="0.15">
      <c r="A97" s="200"/>
      <c r="B97" s="328"/>
      <c r="C97" s="20">
        <f>MAX($C$10:C96)+1</f>
        <v>87</v>
      </c>
      <c r="D97" s="320" t="s">
        <v>78</v>
      </c>
      <c r="E97" s="320"/>
      <c r="F97" s="320"/>
      <c r="G97" s="320"/>
      <c r="H97" s="320"/>
      <c r="I97" s="320"/>
      <c r="J97" s="320"/>
      <c r="K97" s="320"/>
      <c r="L97" s="43"/>
      <c r="M97" s="330"/>
      <c r="N97" s="15"/>
    </row>
    <row r="98" spans="1:15" x14ac:dyDescent="0.15">
      <c r="A98" s="200"/>
      <c r="B98" s="328"/>
      <c r="C98" s="20">
        <f>MAX($C$10:C97)+1</f>
        <v>88</v>
      </c>
      <c r="D98" s="320" t="s">
        <v>231</v>
      </c>
      <c r="E98" s="320"/>
      <c r="F98" s="320"/>
      <c r="G98" s="320"/>
      <c r="H98" s="320"/>
      <c r="I98" s="320"/>
      <c r="J98" s="320"/>
      <c r="K98" s="320"/>
      <c r="L98" s="61"/>
      <c r="M98" s="330"/>
      <c r="N98" s="15"/>
    </row>
    <row r="99" spans="1:15" x14ac:dyDescent="0.15">
      <c r="A99" s="200"/>
      <c r="B99" s="328"/>
      <c r="C99" s="20">
        <f>MAX($C$10:C98)+1</f>
        <v>89</v>
      </c>
      <c r="D99" s="320" t="s">
        <v>233</v>
      </c>
      <c r="E99" s="320"/>
      <c r="F99" s="320"/>
      <c r="G99" s="320"/>
      <c r="H99" s="320"/>
      <c r="I99" s="320"/>
      <c r="J99" s="320"/>
      <c r="K99" s="320"/>
      <c r="L99" s="61"/>
      <c r="M99" s="330"/>
      <c r="N99" s="15"/>
    </row>
    <row r="100" spans="1:15" x14ac:dyDescent="0.15">
      <c r="A100" s="200"/>
      <c r="B100" s="328"/>
      <c r="C100" s="20">
        <f>MAX($C$10:C99)+1</f>
        <v>90</v>
      </c>
      <c r="D100" s="361" t="s">
        <v>234</v>
      </c>
      <c r="E100" s="362"/>
      <c r="F100" s="362"/>
      <c r="G100" s="362"/>
      <c r="H100" s="362"/>
      <c r="I100" s="362"/>
      <c r="J100" s="362"/>
      <c r="K100" s="363"/>
      <c r="L100" s="61"/>
      <c r="M100" s="330"/>
      <c r="N100" s="15"/>
    </row>
    <row r="101" spans="1:15" ht="15" thickBot="1" x14ac:dyDescent="0.2">
      <c r="A101" s="200"/>
      <c r="B101" s="328"/>
      <c r="C101" s="20">
        <f>MAX($C$10:C100)+1</f>
        <v>91</v>
      </c>
      <c r="D101" s="321" t="s">
        <v>236</v>
      </c>
      <c r="E101" s="322"/>
      <c r="F101" s="322"/>
      <c r="G101" s="322"/>
      <c r="H101" s="322"/>
      <c r="I101" s="322"/>
      <c r="J101" s="322"/>
      <c r="K101" s="323"/>
      <c r="L101" s="61"/>
      <c r="M101" s="330"/>
      <c r="N101" s="15"/>
    </row>
    <row r="102" spans="1:15" x14ac:dyDescent="0.15">
      <c r="A102" s="200"/>
      <c r="B102" s="352"/>
      <c r="C102" s="342"/>
      <c r="D102" s="343"/>
      <c r="E102" s="343"/>
      <c r="F102" s="343"/>
      <c r="G102" s="343"/>
      <c r="H102" s="343"/>
      <c r="I102" s="343"/>
      <c r="J102" s="343"/>
      <c r="K102" s="343"/>
      <c r="L102" s="344"/>
      <c r="M102" s="330"/>
      <c r="N102" s="15"/>
    </row>
    <row r="103" spans="1:15" ht="15" thickBot="1" x14ac:dyDescent="0.2">
      <c r="A103" s="200"/>
      <c r="B103" s="328"/>
      <c r="C103" s="335" t="s">
        <v>61</v>
      </c>
      <c r="D103" s="335"/>
      <c r="E103" s="335"/>
      <c r="F103" s="335"/>
      <c r="G103" s="335"/>
      <c r="H103" s="335"/>
      <c r="I103" s="335"/>
      <c r="J103" s="335"/>
      <c r="K103" s="335"/>
      <c r="L103" s="335"/>
      <c r="M103" s="355"/>
      <c r="N103" s="15"/>
    </row>
    <row r="104" spans="1:15" x14ac:dyDescent="0.15">
      <c r="A104" s="200"/>
      <c r="B104" s="353"/>
      <c r="C104" s="336"/>
      <c r="D104" s="337"/>
      <c r="E104" s="337"/>
      <c r="F104" s="337"/>
      <c r="G104" s="337"/>
      <c r="H104" s="337"/>
      <c r="I104" s="337"/>
      <c r="J104" s="337"/>
      <c r="K104" s="337"/>
      <c r="L104" s="338"/>
      <c r="M104" s="9"/>
      <c r="N104" s="15"/>
    </row>
    <row r="105" spans="1:15" ht="15" thickBot="1" x14ac:dyDescent="0.2">
      <c r="A105" s="200"/>
      <c r="B105" s="10"/>
      <c r="C105" s="339"/>
      <c r="D105" s="340"/>
      <c r="E105" s="340"/>
      <c r="F105" s="340"/>
      <c r="G105" s="340"/>
      <c r="H105" s="340"/>
      <c r="I105" s="340"/>
      <c r="J105" s="340"/>
      <c r="K105" s="340"/>
      <c r="L105" s="341"/>
      <c r="M105" s="9"/>
      <c r="N105" s="15"/>
    </row>
    <row r="106" spans="1:15" x14ac:dyDescent="0.15">
      <c r="A106" s="200"/>
      <c r="B106" s="11"/>
      <c r="C106" s="345"/>
      <c r="D106" s="346"/>
      <c r="E106" s="346"/>
      <c r="F106" s="346"/>
      <c r="G106" s="346"/>
      <c r="H106" s="346"/>
      <c r="I106" s="346"/>
      <c r="J106" s="346"/>
      <c r="K106" s="346"/>
      <c r="L106" s="346"/>
      <c r="M106" s="12"/>
      <c r="N106" s="15"/>
    </row>
    <row r="107" spans="1:15" ht="14.25" customHeight="1" x14ac:dyDescent="0.15">
      <c r="A107" s="200"/>
      <c r="B107" s="360"/>
      <c r="C107" s="347" t="s">
        <v>245</v>
      </c>
      <c r="D107" s="347"/>
      <c r="E107" s="347"/>
      <c r="F107" s="347"/>
      <c r="G107" s="347"/>
      <c r="H107" s="347"/>
      <c r="I107" s="347"/>
      <c r="J107" s="347"/>
      <c r="K107" s="347"/>
      <c r="L107" s="347"/>
      <c r="M107" s="14"/>
      <c r="N107" s="15"/>
    </row>
    <row r="108" spans="1:15" x14ac:dyDescent="0.15">
      <c r="A108" s="200"/>
      <c r="B108" s="353"/>
      <c r="C108" s="347"/>
      <c r="D108" s="347"/>
      <c r="E108" s="347"/>
      <c r="F108" s="347"/>
      <c r="G108" s="347"/>
      <c r="H108" s="347"/>
      <c r="I108" s="347"/>
      <c r="J108" s="347"/>
      <c r="K108" s="347"/>
      <c r="L108" s="347"/>
      <c r="M108" s="13"/>
      <c r="N108" s="15"/>
    </row>
    <row r="109" spans="1:15" x14ac:dyDescent="0.15">
      <c r="A109" s="200"/>
      <c r="B109" s="328"/>
      <c r="C109" s="329"/>
      <c r="D109" s="329"/>
      <c r="E109" s="329"/>
      <c r="F109" s="329"/>
      <c r="G109" s="329"/>
      <c r="H109" s="329"/>
      <c r="I109" s="329"/>
      <c r="J109" s="329"/>
      <c r="K109" s="329"/>
      <c r="L109" s="329"/>
      <c r="M109" s="330"/>
      <c r="N109" s="15"/>
    </row>
    <row r="110" spans="1:15" x14ac:dyDescent="0.15">
      <c r="A110" s="200"/>
      <c r="B110" s="11"/>
      <c r="C110" s="142"/>
      <c r="D110" s="180"/>
      <c r="E110" s="180"/>
      <c r="F110" s="180"/>
      <c r="G110" s="180"/>
      <c r="H110" s="180"/>
      <c r="I110" s="180"/>
      <c r="J110" s="180"/>
      <c r="K110" s="180"/>
      <c r="L110" s="143"/>
      <c r="M110" s="9"/>
      <c r="N110" s="15"/>
    </row>
    <row r="111" spans="1:15" ht="15" thickBot="1" x14ac:dyDescent="0.2">
      <c r="A111" s="200"/>
      <c r="B111" s="8"/>
      <c r="C111" s="316"/>
      <c r="D111" s="317"/>
      <c r="E111" s="317"/>
      <c r="F111" s="317"/>
      <c r="G111" s="317"/>
      <c r="H111" s="317"/>
      <c r="I111" s="317"/>
      <c r="J111" s="317"/>
      <c r="K111" s="317"/>
      <c r="L111" s="317"/>
      <c r="M111" s="318"/>
      <c r="N111" s="15"/>
    </row>
    <row r="112" spans="1:15" x14ac:dyDescent="0.15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</row>
    <row r="113" spans="1:15" x14ac:dyDescent="0.15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</row>
    <row r="114" spans="1:15" x14ac:dyDescent="0.15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</row>
    <row r="115" spans="1:15" x14ac:dyDescent="0.15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</row>
    <row r="116" spans="1:15" x14ac:dyDescent="0.15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</row>
    <row r="117" spans="1:15" x14ac:dyDescent="0.15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</row>
    <row r="118" spans="1:15" x14ac:dyDescent="0.15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</row>
    <row r="119" spans="1:15" x14ac:dyDescent="0.15">
      <c r="E119" s="36"/>
    </row>
    <row r="120" spans="1:15" x14ac:dyDescent="0.15">
      <c r="E120" s="36"/>
    </row>
    <row r="121" spans="1:15" ht="17" x14ac:dyDescent="0.25">
      <c r="E121" s="60"/>
    </row>
  </sheetData>
  <sheetProtection selectLockedCells="1"/>
  <sortState xmlns:xlrd2="http://schemas.microsoft.com/office/spreadsheetml/2017/richdata2" ref="P62:W102">
    <sortCondition ref="P62"/>
  </sortState>
  <mergeCells count="113">
    <mergeCell ref="D67:K67"/>
    <mergeCell ref="D68:K68"/>
    <mergeCell ref="D69:K69"/>
    <mergeCell ref="D62:K62"/>
    <mergeCell ref="D74:K74"/>
    <mergeCell ref="D84:K84"/>
    <mergeCell ref="D78:K78"/>
    <mergeCell ref="D75:K75"/>
    <mergeCell ref="D79:K79"/>
    <mergeCell ref="D80:K80"/>
    <mergeCell ref="D72:K72"/>
    <mergeCell ref="D73:K73"/>
    <mergeCell ref="B107:B108"/>
    <mergeCell ref="D89:K89"/>
    <mergeCell ref="D90:K90"/>
    <mergeCell ref="D87:K87"/>
    <mergeCell ref="D88:K88"/>
    <mergeCell ref="D92:K92"/>
    <mergeCell ref="D93:K93"/>
    <mergeCell ref="D96:K96"/>
    <mergeCell ref="D94:K94"/>
    <mergeCell ref="D95:K95"/>
    <mergeCell ref="D91:K91"/>
    <mergeCell ref="D97:K97"/>
    <mergeCell ref="D100:K100"/>
    <mergeCell ref="D98:K98"/>
    <mergeCell ref="D99:K99"/>
    <mergeCell ref="A112:O118"/>
    <mergeCell ref="B1:M1"/>
    <mergeCell ref="B3:M3"/>
    <mergeCell ref="C103:L103"/>
    <mergeCell ref="C104:L105"/>
    <mergeCell ref="C102:L102"/>
    <mergeCell ref="C106:L106"/>
    <mergeCell ref="C110:L110"/>
    <mergeCell ref="C107:L108"/>
    <mergeCell ref="B2:M2"/>
    <mergeCell ref="B7:M7"/>
    <mergeCell ref="B8:B104"/>
    <mergeCell ref="M8:M103"/>
    <mergeCell ref="D20:K20"/>
    <mergeCell ref="D8:K8"/>
    <mergeCell ref="D71:K71"/>
    <mergeCell ref="B4:M5"/>
    <mergeCell ref="B6:M6"/>
    <mergeCell ref="D76:K76"/>
    <mergeCell ref="D70:K70"/>
    <mergeCell ref="D50:K50"/>
    <mergeCell ref="D51:K51"/>
    <mergeCell ref="D56:K56"/>
    <mergeCell ref="D52:K52"/>
    <mergeCell ref="D9:K9"/>
    <mergeCell ref="A1:A111"/>
    <mergeCell ref="D10:K10"/>
    <mergeCell ref="D11:K11"/>
    <mergeCell ref="D12:K12"/>
    <mergeCell ref="D13:K13"/>
    <mergeCell ref="D14:K14"/>
    <mergeCell ref="D16:K16"/>
    <mergeCell ref="D17:K17"/>
    <mergeCell ref="D18:K18"/>
    <mergeCell ref="D19:K19"/>
    <mergeCell ref="D33:K33"/>
    <mergeCell ref="D21:K21"/>
    <mergeCell ref="D22:K22"/>
    <mergeCell ref="D23:K23"/>
    <mergeCell ref="D24:K24"/>
    <mergeCell ref="D53:K53"/>
    <mergeCell ref="D60:K60"/>
    <mergeCell ref="D54:K54"/>
    <mergeCell ref="D55:K55"/>
    <mergeCell ref="D41:K41"/>
    <mergeCell ref="D44:K44"/>
    <mergeCell ref="D45:K45"/>
    <mergeCell ref="B109:M109"/>
    <mergeCell ref="D25:K25"/>
    <mergeCell ref="D15:K15"/>
    <mergeCell ref="D57:K57"/>
    <mergeCell ref="D58:K58"/>
    <mergeCell ref="D59:K59"/>
    <mergeCell ref="D38:K38"/>
    <mergeCell ref="D39:K39"/>
    <mergeCell ref="D40:K40"/>
    <mergeCell ref="D35:K35"/>
    <mergeCell ref="D29:K29"/>
    <mergeCell ref="D42:K42"/>
    <mergeCell ref="D43:K43"/>
    <mergeCell ref="D34:K34"/>
    <mergeCell ref="D49:K49"/>
    <mergeCell ref="C111:M111"/>
    <mergeCell ref="D26:K26"/>
    <mergeCell ref="D27:K27"/>
    <mergeCell ref="D28:K28"/>
    <mergeCell ref="D30:K30"/>
    <mergeCell ref="D31:K31"/>
    <mergeCell ref="D32:K32"/>
    <mergeCell ref="D46:K46"/>
    <mergeCell ref="D47:K47"/>
    <mergeCell ref="D48:K48"/>
    <mergeCell ref="D36:K36"/>
    <mergeCell ref="D37:K37"/>
    <mergeCell ref="D81:K81"/>
    <mergeCell ref="D63:K63"/>
    <mergeCell ref="D82:K82"/>
    <mergeCell ref="D85:K85"/>
    <mergeCell ref="D86:K86"/>
    <mergeCell ref="D77:K77"/>
    <mergeCell ref="D101:K101"/>
    <mergeCell ref="D83:K83"/>
    <mergeCell ref="D61:K61"/>
    <mergeCell ref="D64:K64"/>
    <mergeCell ref="D65:K65"/>
    <mergeCell ref="D66:K66"/>
  </mergeCells>
  <dataValidations disablePrompts="1" count="1">
    <dataValidation type="list" allowBlank="1" showInputMessage="1" showErrorMessage="1" sqref="L9:L101" xr:uid="{00000000-0002-0000-0100-000000000000}">
      <formula1>"x"</formula1>
    </dataValidation>
  </dataValidations>
  <pageMargins left="0.35433070866141736" right="0.35433070866141736" top="0.35433070866141736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3EF3-117F-CD46-A763-CF4D50E7CB46}">
  <dimension ref="A1:C21"/>
  <sheetViews>
    <sheetView topLeftCell="A10" zoomScale="150" zoomScaleNormal="130" workbookViewId="0">
      <selection activeCell="A21" sqref="A21"/>
    </sheetView>
  </sheetViews>
  <sheetFormatPr baseColWidth="10" defaultRowHeight="14" x14ac:dyDescent="0.15"/>
  <cols>
    <col min="1" max="1" width="69.1640625" style="25" customWidth="1"/>
    <col min="2" max="2" width="17" bestFit="1" customWidth="1"/>
  </cols>
  <sheetData>
    <row r="1" spans="1:3" ht="15" x14ac:dyDescent="0.15">
      <c r="A1" s="374" t="s">
        <v>381</v>
      </c>
      <c r="B1" s="100" t="s">
        <v>383</v>
      </c>
    </row>
    <row r="2" spans="1:3" ht="30" x14ac:dyDescent="0.15">
      <c r="A2" s="25" t="s">
        <v>443</v>
      </c>
      <c r="B2" t="str">
        <f>Kitoltendo!A35</f>
        <v>II/4</v>
      </c>
    </row>
    <row r="3" spans="1:3" ht="26" customHeight="1" x14ac:dyDescent="0.15">
      <c r="A3" s="25" t="s">
        <v>365</v>
      </c>
      <c r="B3" t="str">
        <f>Kitoltendo!A36</f>
        <v>II/5</v>
      </c>
    </row>
    <row r="4" spans="1:3" ht="30" x14ac:dyDescent="0.15">
      <c r="A4" s="25" t="s">
        <v>429</v>
      </c>
      <c r="B4" t="str">
        <f>Kitoltendo!A37</f>
        <v>II/6</v>
      </c>
    </row>
    <row r="5" spans="1:3" ht="28" customHeight="1" x14ac:dyDescent="0.15">
      <c r="A5" s="25" t="s">
        <v>430</v>
      </c>
      <c r="B5" t="str">
        <f>Kitoltendo!A38</f>
        <v>II/7</v>
      </c>
    </row>
    <row r="6" spans="1:3" ht="15" x14ac:dyDescent="0.15">
      <c r="A6" s="25" t="s">
        <v>382</v>
      </c>
      <c r="B6" t="str">
        <f>Kitoltendo!A39</f>
        <v>II/8</v>
      </c>
    </row>
    <row r="7" spans="1:3" ht="30" x14ac:dyDescent="0.15">
      <c r="A7" s="25" t="s">
        <v>447</v>
      </c>
      <c r="B7" t="str">
        <f>Kitoltendo!A43</f>
        <v>III/1.1</v>
      </c>
      <c r="C7" t="s">
        <v>282</v>
      </c>
    </row>
    <row r="8" spans="1:3" ht="15" x14ac:dyDescent="0.15">
      <c r="A8" s="25" t="s">
        <v>384</v>
      </c>
      <c r="B8" t="str">
        <f>Kitoltendo!A46</f>
        <v>III/1.4</v>
      </c>
    </row>
    <row r="9" spans="1:3" ht="15" x14ac:dyDescent="0.15">
      <c r="A9" s="25" t="s">
        <v>385</v>
      </c>
      <c r="B9" t="str">
        <f>Kitoltendo!A46</f>
        <v>III/1.4</v>
      </c>
    </row>
    <row r="10" spans="1:3" ht="45" x14ac:dyDescent="0.15">
      <c r="A10" s="25" t="s">
        <v>446</v>
      </c>
      <c r="B10" t="str">
        <f>Kitoltendo!A47</f>
        <v>III/1.5</v>
      </c>
    </row>
    <row r="11" spans="1:3" ht="15" x14ac:dyDescent="0.15">
      <c r="A11" s="25" t="s">
        <v>386</v>
      </c>
      <c r="B11" t="str">
        <f>Kitoltendo!A48</f>
        <v>III/1.6</v>
      </c>
    </row>
    <row r="12" spans="1:3" ht="15" x14ac:dyDescent="0.15">
      <c r="A12" s="25" t="s">
        <v>445</v>
      </c>
      <c r="B12" t="s">
        <v>284</v>
      </c>
    </row>
    <row r="13" spans="1:3" ht="45" x14ac:dyDescent="0.15">
      <c r="A13" s="25" t="s">
        <v>431</v>
      </c>
      <c r="B13" t="str">
        <f>Kitoltendo!A50</f>
        <v>III/1.8</v>
      </c>
    </row>
    <row r="14" spans="1:3" ht="15" x14ac:dyDescent="0.15">
      <c r="A14" s="25" t="s">
        <v>388</v>
      </c>
      <c r="B14" t="str">
        <f>Kitoltendo!A68</f>
        <v>III/3.1.1</v>
      </c>
    </row>
    <row r="15" spans="1:3" ht="15" x14ac:dyDescent="0.15">
      <c r="A15" s="25" t="s">
        <v>389</v>
      </c>
      <c r="B15" t="str">
        <f>Kitoltendo!A80</f>
        <v>III/4.1.1</v>
      </c>
    </row>
    <row r="16" spans="1:3" ht="15" x14ac:dyDescent="0.15">
      <c r="A16" s="25" t="s">
        <v>390</v>
      </c>
      <c r="B16" t="str">
        <f>Kitoltendo!A81</f>
        <v>III/4.1.2</v>
      </c>
    </row>
    <row r="17" spans="1:2" ht="15" x14ac:dyDescent="0.15">
      <c r="A17" s="25" t="s">
        <v>396</v>
      </c>
      <c r="B17" t="str">
        <f>Kitoltendo!A82</f>
        <v>III/4.1.3</v>
      </c>
    </row>
    <row r="18" spans="1:2" ht="15" x14ac:dyDescent="0.15">
      <c r="A18" s="25" t="s">
        <v>392</v>
      </c>
      <c r="B18" t="str">
        <f>Kitoltendo!A86</f>
        <v>III/5.1.1</v>
      </c>
    </row>
    <row r="19" spans="1:2" ht="15" x14ac:dyDescent="0.15">
      <c r="A19" s="25" t="s">
        <v>391</v>
      </c>
      <c r="B19" t="str">
        <f>Kitoltendo!A87</f>
        <v>III/5.1.2</v>
      </c>
    </row>
    <row r="20" spans="1:2" ht="15" x14ac:dyDescent="0.15">
      <c r="A20" s="25" t="s">
        <v>396</v>
      </c>
      <c r="B20" t="str">
        <f>Kitoltendo!A88</f>
        <v>III/5.1.3</v>
      </c>
    </row>
    <row r="21" spans="1:2" ht="30" x14ac:dyDescent="0.15">
      <c r="A21" s="25" t="s">
        <v>452</v>
      </c>
      <c r="B21" t="str">
        <f>Kitoltendo!A92</f>
        <v>III/6.1.1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5"/>
  <sheetViews>
    <sheetView tabSelected="1" zoomScale="120" zoomScaleNormal="120" workbookViewId="0">
      <selection activeCell="B34" sqref="B34:L34"/>
    </sheetView>
  </sheetViews>
  <sheetFormatPr baseColWidth="10" defaultColWidth="11" defaultRowHeight="14" x14ac:dyDescent="0.15"/>
  <cols>
    <col min="13" max="13" width="17.33203125" customWidth="1"/>
    <col min="14" max="14" width="11" style="113"/>
    <col min="15" max="15" width="11" style="25"/>
    <col min="17" max="17" width="36.5" style="25" customWidth="1"/>
  </cols>
  <sheetData>
    <row r="1" spans="1:17" ht="31" x14ac:dyDescent="0.2">
      <c r="N1" s="112" t="s">
        <v>405</v>
      </c>
      <c r="P1" s="66" t="s">
        <v>432</v>
      </c>
      <c r="Q1" s="25" t="s">
        <v>358</v>
      </c>
    </row>
    <row r="2" spans="1:17" ht="47" x14ac:dyDescent="0.25">
      <c r="A2" s="33" t="s">
        <v>160</v>
      </c>
      <c r="B2" s="367" t="s">
        <v>12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137">
        <f>SUM(O6,M7:M10)</f>
        <v>70</v>
      </c>
      <c r="O2" s="25" t="s">
        <v>397</v>
      </c>
      <c r="P2" s="101">
        <f>SUM(P6:P10)</f>
        <v>180</v>
      </c>
    </row>
    <row r="3" spans="1:17" x14ac:dyDescent="0.15">
      <c r="A3" s="33" t="s">
        <v>177</v>
      </c>
      <c r="B3" s="154" t="s">
        <v>13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79"/>
    </row>
    <row r="4" spans="1:17" ht="40" customHeight="1" x14ac:dyDescent="0.2">
      <c r="A4" s="33" t="s">
        <v>263</v>
      </c>
      <c r="B4" s="286" t="s">
        <v>423</v>
      </c>
      <c r="C4" s="287"/>
      <c r="D4" s="286" t="s">
        <v>424</v>
      </c>
      <c r="E4" s="288"/>
      <c r="F4" s="286" t="s">
        <v>106</v>
      </c>
      <c r="G4" s="287"/>
      <c r="H4" s="287" t="s">
        <v>425</v>
      </c>
      <c r="I4" s="288"/>
      <c r="J4" s="286" t="s">
        <v>426</v>
      </c>
      <c r="K4" s="287"/>
      <c r="L4" s="287" t="s">
        <v>427</v>
      </c>
      <c r="M4" s="289"/>
      <c r="N4" s="114"/>
      <c r="P4" s="66"/>
    </row>
    <row r="5" spans="1:17" ht="33" customHeight="1" thickBot="1" x14ac:dyDescent="0.25">
      <c r="A5" s="33" t="s">
        <v>264</v>
      </c>
      <c r="B5" s="131" t="s">
        <v>437</v>
      </c>
      <c r="C5" s="132" t="s">
        <v>440</v>
      </c>
      <c r="D5" s="131" t="s">
        <v>437</v>
      </c>
      <c r="E5" s="132" t="s">
        <v>440</v>
      </c>
      <c r="F5" s="131" t="s">
        <v>437</v>
      </c>
      <c r="G5" s="132" t="s">
        <v>440</v>
      </c>
      <c r="H5" s="131" t="s">
        <v>437</v>
      </c>
      <c r="I5" s="132" t="s">
        <v>440</v>
      </c>
      <c r="J5" s="133" t="s">
        <v>437</v>
      </c>
      <c r="K5" s="134" t="s">
        <v>440</v>
      </c>
      <c r="L5" s="133" t="s">
        <v>437</v>
      </c>
      <c r="M5" s="134" t="s">
        <v>440</v>
      </c>
      <c r="N5" s="115"/>
      <c r="P5" s="66"/>
    </row>
    <row r="6" spans="1:17" ht="47" thickBot="1" x14ac:dyDescent="0.25">
      <c r="A6" s="33" t="s">
        <v>265</v>
      </c>
      <c r="B6" s="54"/>
      <c r="C6" s="38"/>
      <c r="D6" s="54"/>
      <c r="E6" s="54">
        <f>IF(Kitoltendo!F35&gt;=Kitoltendo!E35,10,0)</f>
        <v>10</v>
      </c>
      <c r="F6" s="54"/>
      <c r="G6" s="54"/>
      <c r="H6" s="54"/>
      <c r="I6" s="54"/>
      <c r="J6" s="54">
        <f>IF(Kitoltendo!K35&gt;=0,10,0)</f>
        <v>10</v>
      </c>
      <c r="K6" s="54">
        <f>IF(Kitoltendo!L35&gt;=0,20,0)</f>
        <v>20</v>
      </c>
      <c r="L6" s="54">
        <f>IF(Kitoltendo!M35&gt;=0,10,0)</f>
        <v>10</v>
      </c>
      <c r="M6" s="54">
        <f>IF(Kitoltendo!N35&gt;=0,20,0)</f>
        <v>20</v>
      </c>
      <c r="O6" s="116">
        <f>SUM(B6:M6)</f>
        <v>70</v>
      </c>
      <c r="P6" s="66">
        <v>70</v>
      </c>
      <c r="Q6" s="25" t="s">
        <v>398</v>
      </c>
    </row>
    <row r="7" spans="1:17" ht="15" x14ac:dyDescent="0.2">
      <c r="A7" s="33" t="s">
        <v>367</v>
      </c>
      <c r="B7" s="154" t="s">
        <v>357</v>
      </c>
      <c r="C7" s="139"/>
      <c r="D7" s="139"/>
      <c r="E7" s="139"/>
      <c r="F7" s="139"/>
      <c r="G7" s="139"/>
      <c r="H7" s="139"/>
      <c r="I7" s="139"/>
      <c r="J7" s="139"/>
      <c r="K7" s="139"/>
      <c r="L7" s="142"/>
      <c r="M7" s="102">
        <f>IF(Kitoltendo!N36="igen",+P7,0)</f>
        <v>0</v>
      </c>
      <c r="N7" s="117"/>
      <c r="P7" s="66">
        <v>30</v>
      </c>
    </row>
    <row r="8" spans="1:17" ht="15" customHeight="1" x14ac:dyDescent="0.2">
      <c r="A8" s="33" t="s">
        <v>266</v>
      </c>
      <c r="B8" s="154" t="s">
        <v>361</v>
      </c>
      <c r="C8" s="139"/>
      <c r="D8" s="139"/>
      <c r="E8" s="139"/>
      <c r="F8" s="139"/>
      <c r="G8" s="139"/>
      <c r="H8" s="139"/>
      <c r="I8" s="139"/>
      <c r="J8" s="139"/>
      <c r="K8" s="139"/>
      <c r="L8" s="142"/>
      <c r="M8" s="102">
        <f>IF(Kitoltendo!N37="igen",+P8,0)</f>
        <v>0</v>
      </c>
      <c r="N8" s="117"/>
      <c r="P8" s="66">
        <v>40</v>
      </c>
    </row>
    <row r="9" spans="1:17" ht="15" x14ac:dyDescent="0.2">
      <c r="A9" s="33" t="s">
        <v>267</v>
      </c>
      <c r="B9" s="154" t="s">
        <v>335</v>
      </c>
      <c r="C9" s="139"/>
      <c r="D9" s="139"/>
      <c r="E9" s="139"/>
      <c r="F9" s="139"/>
      <c r="G9" s="139"/>
      <c r="H9" s="139"/>
      <c r="I9" s="139"/>
      <c r="J9" s="139"/>
      <c r="K9" s="139"/>
      <c r="L9" s="142"/>
      <c r="M9" s="102">
        <f>IF(Kitoltendo!N38="igen",+P9,0)</f>
        <v>0</v>
      </c>
      <c r="N9" s="117"/>
      <c r="P9" s="66">
        <v>10</v>
      </c>
    </row>
    <row r="10" spans="1:17" ht="15" x14ac:dyDescent="0.2">
      <c r="A10" s="33" t="s">
        <v>268</v>
      </c>
      <c r="B10" s="154" t="s">
        <v>352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42"/>
      <c r="M10" s="102">
        <f>IF(Kitoltendo!N39="csatolva",+P10,0)</f>
        <v>0</v>
      </c>
      <c r="N10" s="117"/>
      <c r="P10" s="66">
        <v>30</v>
      </c>
    </row>
    <row r="11" spans="1:17" ht="15" x14ac:dyDescent="0.2">
      <c r="P11" s="66"/>
    </row>
    <row r="12" spans="1:17" ht="23" x14ac:dyDescent="0.25">
      <c r="A12" s="33" t="s">
        <v>178</v>
      </c>
      <c r="B12" s="367" t="s">
        <v>10</v>
      </c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118"/>
    </row>
    <row r="13" spans="1:17" ht="18" x14ac:dyDescent="0.2">
      <c r="A13" s="33" t="s">
        <v>179</v>
      </c>
      <c r="B13" s="368" t="s">
        <v>250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70"/>
      <c r="N13" s="119"/>
      <c r="P13" s="66"/>
    </row>
    <row r="14" spans="1:17" ht="46" x14ac:dyDescent="0.2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137">
        <f>SUM(M15:M22)</f>
        <v>0</v>
      </c>
      <c r="O14" s="25" t="s">
        <v>397</v>
      </c>
      <c r="P14" s="101">
        <f>SUM(P15:P22)</f>
        <v>340</v>
      </c>
    </row>
    <row r="15" spans="1:17" ht="29" customHeight="1" x14ac:dyDescent="0.2">
      <c r="A15" s="33" t="s">
        <v>278</v>
      </c>
      <c r="B15" s="272" t="s">
        <v>444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91"/>
      <c r="M15" s="138" t="str">
        <f>IF(Kitoltendo!N43="Nem készült", 0, IF(Kitoltendo!N43=1, 30, IF(Kitoltendo!N43=2, 60, IF(Kitoltendo!N43=3, 90, "0"))))</f>
        <v>0</v>
      </c>
      <c r="N15" s="120"/>
      <c r="P15" s="66">
        <v>90</v>
      </c>
      <c r="Q15" s="25" t="s">
        <v>428</v>
      </c>
    </row>
    <row r="16" spans="1:17" ht="15" x14ac:dyDescent="0.2">
      <c r="A16" s="33" t="s">
        <v>279</v>
      </c>
      <c r="B16" s="155" t="s">
        <v>404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6"/>
      <c r="M16" s="102">
        <f>IF(Kitoltendo!N44="igen",+P16,0)</f>
        <v>0</v>
      </c>
      <c r="N16" s="120"/>
      <c r="P16" s="66">
        <v>100</v>
      </c>
    </row>
    <row r="17" spans="1:17" ht="31" customHeight="1" x14ac:dyDescent="0.2">
      <c r="A17" s="33" t="s">
        <v>280</v>
      </c>
      <c r="B17" s="154" t="s">
        <v>353</v>
      </c>
      <c r="C17" s="154"/>
      <c r="D17" s="154"/>
      <c r="E17" s="154"/>
      <c r="F17" s="154"/>
      <c r="G17" s="154"/>
      <c r="H17" s="154"/>
      <c r="I17" s="154"/>
      <c r="J17" s="154"/>
      <c r="K17" s="154"/>
      <c r="L17" s="55" t="s">
        <v>183</v>
      </c>
      <c r="M17" s="102">
        <f>IF(Kitoltendo!N45="0",0,+P17)</f>
        <v>0</v>
      </c>
      <c r="N17" s="120"/>
      <c r="P17" s="66">
        <v>60</v>
      </c>
    </row>
    <row r="18" spans="1:17" ht="15" x14ac:dyDescent="0.2">
      <c r="A18" s="33" t="s">
        <v>281</v>
      </c>
      <c r="B18" s="154" t="s">
        <v>247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02">
        <f>IF(Kitoltendo!N46="csatolva",+P18,0)</f>
        <v>0</v>
      </c>
      <c r="N18" s="121"/>
      <c r="P18" s="66">
        <v>15</v>
      </c>
    </row>
    <row r="19" spans="1:17" ht="16" customHeight="1" x14ac:dyDescent="0.2">
      <c r="A19" s="33" t="s">
        <v>282</v>
      </c>
      <c r="B19" s="272" t="s">
        <v>409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91"/>
      <c r="M19" s="102">
        <f>IF(Kitoltendo!N47="csatolva",+P19,0)</f>
        <v>0</v>
      </c>
      <c r="N19" s="121"/>
      <c r="P19" s="66">
        <v>15</v>
      </c>
      <c r="Q19" s="25" t="s">
        <v>399</v>
      </c>
    </row>
    <row r="20" spans="1:17" ht="15" customHeight="1" x14ac:dyDescent="0.2">
      <c r="A20" s="33" t="s">
        <v>283</v>
      </c>
      <c r="B20" s="154" t="s">
        <v>408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02">
        <f>IF(Kitoltendo!N48="csatolva",+P20,0)</f>
        <v>0</v>
      </c>
      <c r="N20" s="121"/>
      <c r="P20" s="66">
        <v>15</v>
      </c>
    </row>
    <row r="21" spans="1:17" ht="33" customHeight="1" x14ac:dyDescent="0.2">
      <c r="A21" s="33" t="s">
        <v>284</v>
      </c>
      <c r="B21" s="154" t="s">
        <v>455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38" t="str">
        <f>IF(Kitoltendo!N49="Nem készült", 0, IF(Kitoltendo!N49=1, 15, IF(Kitoltendo!N49=2, 30, IF(Kitoltendo!N49=3, 30, "0"))))</f>
        <v>0</v>
      </c>
      <c r="N21" s="121"/>
      <c r="P21" s="66">
        <v>30</v>
      </c>
      <c r="Q21" s="25" t="s">
        <v>400</v>
      </c>
    </row>
    <row r="22" spans="1:17" ht="31" customHeight="1" x14ac:dyDescent="0.2">
      <c r="A22" s="33" t="s">
        <v>285</v>
      </c>
      <c r="B22" s="154" t="s">
        <v>453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38" t="str">
        <f>IF(Kitoltendo!N50="Nem készült", 0, IF(Kitoltendo!N50=1, 5, IF(Kitoltendo!N50=2, 10, IF(Kitoltendo!N50=3, 15, "0"))))</f>
        <v>0</v>
      </c>
      <c r="N22" s="121"/>
      <c r="P22" s="66">
        <v>15</v>
      </c>
      <c r="Q22" s="25" t="s">
        <v>417</v>
      </c>
    </row>
    <row r="23" spans="1:17" ht="15" x14ac:dyDescent="0.2">
      <c r="P23" s="66"/>
    </row>
    <row r="24" spans="1:17" ht="46" x14ac:dyDescent="0.2">
      <c r="A24" s="33" t="s">
        <v>180</v>
      </c>
      <c r="B24" s="371" t="s">
        <v>19</v>
      </c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  <c r="N24" s="135">
        <f>SUM(M25:M36)</f>
        <v>0</v>
      </c>
      <c r="O24" s="25" t="s">
        <v>397</v>
      </c>
      <c r="P24" s="101">
        <f>SUM(P25:P36)</f>
        <v>300</v>
      </c>
    </row>
    <row r="25" spans="1:17" ht="16" x14ac:dyDescent="0.2">
      <c r="A25" s="33" t="s">
        <v>286</v>
      </c>
      <c r="B25" s="249" t="s">
        <v>410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102">
        <f>IF(Kitoltendo!N53=Válaszlehetőségek!G2,Válaszlehetőségek!H2,IF(Kitoltendo!N53=Válaszlehetőségek!G3,Válaszlehetőségek!H3,0))</f>
        <v>0</v>
      </c>
      <c r="N25" s="122"/>
      <c r="P25" s="66">
        <v>30</v>
      </c>
      <c r="Q25" s="25" t="s">
        <v>419</v>
      </c>
    </row>
    <row r="26" spans="1:17" ht="16" x14ac:dyDescent="0.2">
      <c r="A26" s="33" t="s">
        <v>287</v>
      </c>
      <c r="B26" s="249" t="s">
        <v>411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102">
        <f>IF(Kitoltendo!N54=Válaszlehetőségek!C1,Válaszlehetőségek!D1,IF(Kitoltendo!N54=Válaszlehetőségek!C2,Válaszlehetőségek!D2,IF(Kitoltendo!N54=Válaszlehetőségek!C3,Válaszlehetőségek!D3,IF(Kitoltendo!N54=Válaszlehetőségek!C4,Válaszlehetőségek!D4,Válaszlehetőségek!D5))))</f>
        <v>0</v>
      </c>
      <c r="N26" s="122"/>
      <c r="P26" s="66">
        <v>60</v>
      </c>
      <c r="Q26" s="25" t="s">
        <v>418</v>
      </c>
    </row>
    <row r="27" spans="1:17" ht="15" x14ac:dyDescent="0.2">
      <c r="A27" s="33" t="s">
        <v>288</v>
      </c>
      <c r="B27" s="142" t="s">
        <v>273</v>
      </c>
      <c r="C27" s="180" t="s">
        <v>273</v>
      </c>
      <c r="D27" s="180" t="s">
        <v>273</v>
      </c>
      <c r="E27" s="180" t="s">
        <v>273</v>
      </c>
      <c r="F27" s="180" t="s">
        <v>273</v>
      </c>
      <c r="G27" s="180" t="s">
        <v>273</v>
      </c>
      <c r="H27" s="180" t="s">
        <v>273</v>
      </c>
      <c r="I27" s="180" t="s">
        <v>273</v>
      </c>
      <c r="J27" s="180" t="s">
        <v>273</v>
      </c>
      <c r="K27" s="180" t="s">
        <v>273</v>
      </c>
      <c r="L27" s="143" t="s">
        <v>273</v>
      </c>
      <c r="M27" s="102">
        <f>IF(Kitoltendo!N55="igen",+P27,0)</f>
        <v>0</v>
      </c>
      <c r="N27" s="122"/>
      <c r="P27" s="66">
        <v>30</v>
      </c>
    </row>
    <row r="28" spans="1:17" ht="15" x14ac:dyDescent="0.2">
      <c r="A28" s="33" t="s">
        <v>289</v>
      </c>
      <c r="B28" s="207" t="s">
        <v>341</v>
      </c>
      <c r="C28" s="208" t="s">
        <v>274</v>
      </c>
      <c r="D28" s="208" t="s">
        <v>274</v>
      </c>
      <c r="E28" s="208" t="s">
        <v>274</v>
      </c>
      <c r="F28" s="208" t="s">
        <v>274</v>
      </c>
      <c r="G28" s="208" t="s">
        <v>274</v>
      </c>
      <c r="H28" s="208" t="s">
        <v>274</v>
      </c>
      <c r="I28" s="208" t="s">
        <v>274</v>
      </c>
      <c r="J28" s="208" t="s">
        <v>274</v>
      </c>
      <c r="K28" s="208" t="s">
        <v>274</v>
      </c>
      <c r="L28" s="209" t="s">
        <v>274</v>
      </c>
      <c r="M28" s="102">
        <f>IF(Kitoltendo!N56="igen",+P28,0)</f>
        <v>0</v>
      </c>
      <c r="N28" s="123"/>
      <c r="P28" s="66">
        <v>15</v>
      </c>
    </row>
    <row r="29" spans="1:17" ht="15" x14ac:dyDescent="0.2">
      <c r="A29" s="33" t="s">
        <v>290</v>
      </c>
      <c r="B29" s="142" t="s">
        <v>412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43"/>
      <c r="M29" s="102">
        <f>IF(Kitoltendo!N57="igen",+P29,0)</f>
        <v>0</v>
      </c>
      <c r="N29" s="124"/>
      <c r="P29" s="66">
        <v>30</v>
      </c>
    </row>
    <row r="30" spans="1:17" ht="15" x14ac:dyDescent="0.2">
      <c r="A30" s="33" t="s">
        <v>291</v>
      </c>
      <c r="B30" s="142" t="s">
        <v>413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43"/>
      <c r="M30" s="102">
        <f>IF(Kitoltendo!N58="igen",+P30,0)</f>
        <v>0</v>
      </c>
      <c r="N30" s="124"/>
      <c r="P30" s="66">
        <v>15</v>
      </c>
    </row>
    <row r="31" spans="1:17" ht="15" x14ac:dyDescent="0.2">
      <c r="A31" s="33" t="s">
        <v>292</v>
      </c>
      <c r="B31" s="142" t="s">
        <v>414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43"/>
      <c r="M31" s="102">
        <f>IF(Kitoltendo!N59="igen",+P31,0)</f>
        <v>0</v>
      </c>
      <c r="N31" s="124"/>
      <c r="P31" s="66">
        <v>30</v>
      </c>
    </row>
    <row r="32" spans="1:17" ht="15" x14ac:dyDescent="0.2">
      <c r="A32" s="33" t="s">
        <v>293</v>
      </c>
      <c r="B32" s="142" t="s">
        <v>416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43"/>
      <c r="M32" s="102">
        <f>IF(Kitoltendo!N60="igen",+P32,0)</f>
        <v>0</v>
      </c>
      <c r="N32" s="124"/>
      <c r="P32" s="66">
        <v>15</v>
      </c>
    </row>
    <row r="33" spans="1:17" ht="15" x14ac:dyDescent="0.2">
      <c r="A33" s="33" t="s">
        <v>294</v>
      </c>
      <c r="B33" s="249" t="s">
        <v>343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102">
        <f>IF(Kitoltendo!N61="igen",+P33,0)</f>
        <v>0</v>
      </c>
      <c r="N33" s="124"/>
      <c r="P33" s="66">
        <v>15</v>
      </c>
    </row>
    <row r="34" spans="1:17" ht="31" customHeight="1" x14ac:dyDescent="0.2">
      <c r="A34" s="33" t="s">
        <v>295</v>
      </c>
      <c r="B34" s="192" t="s">
        <v>275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4"/>
      <c r="M34" s="102">
        <f>IF(Kitoltendo!N62=Válaszlehetőségek!E1,Válaszlehetőségek!F1,IF(Kitoltendo!N62=Válaszlehetőségek!E2,Válaszlehetőségek!F2,0))</f>
        <v>0</v>
      </c>
      <c r="N34" s="124"/>
      <c r="P34" s="66">
        <v>30</v>
      </c>
      <c r="Q34" s="25" t="s">
        <v>451</v>
      </c>
    </row>
    <row r="35" spans="1:17" ht="15" x14ac:dyDescent="0.2">
      <c r="A35" s="33" t="s">
        <v>296</v>
      </c>
      <c r="B35" s="165" t="s">
        <v>349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6"/>
      <c r="M35" s="102">
        <f>IF(Kitoltendo!N63="igen",+P35,0)</f>
        <v>0</v>
      </c>
      <c r="N35" s="124"/>
      <c r="P35" s="66">
        <v>15</v>
      </c>
    </row>
    <row r="36" spans="1:17" ht="15" x14ac:dyDescent="0.2">
      <c r="A36" s="33" t="s">
        <v>297</v>
      </c>
      <c r="B36" s="165" t="s">
        <v>350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6"/>
      <c r="M36" s="102">
        <f>IF(Kitoltendo!N64="igen",+P36,0)</f>
        <v>0</v>
      </c>
      <c r="N36" s="125"/>
      <c r="P36" s="66">
        <v>15</v>
      </c>
    </row>
    <row r="37" spans="1:17" ht="15" x14ac:dyDescent="0.2">
      <c r="P37" s="66"/>
    </row>
    <row r="38" spans="1:17" ht="46" x14ac:dyDescent="0.2">
      <c r="A38" s="33" t="s">
        <v>181</v>
      </c>
      <c r="B38" s="371" t="s">
        <v>251</v>
      </c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3"/>
      <c r="N38" s="135">
        <f>SUM(M40,M46,M52:M54,M58:M60,M64)</f>
        <v>0</v>
      </c>
      <c r="O38" s="25" t="s">
        <v>397</v>
      </c>
      <c r="P38" s="101">
        <f>SUM(P40:P64)-P46-P53-P59</f>
        <v>180</v>
      </c>
    </row>
    <row r="39" spans="1:17" ht="16" x14ac:dyDescent="0.2">
      <c r="A39" s="33" t="s">
        <v>300</v>
      </c>
      <c r="B39" s="220" t="s">
        <v>252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2"/>
      <c r="N39" s="126"/>
    </row>
    <row r="40" spans="1:17" ht="16" thickBot="1" x14ac:dyDescent="0.25">
      <c r="A40" s="33" t="s">
        <v>301</v>
      </c>
      <c r="B40" s="62" t="s">
        <v>14</v>
      </c>
      <c r="C40" s="59"/>
      <c r="D40" s="59"/>
      <c r="E40" s="59"/>
      <c r="F40" s="59"/>
      <c r="G40" s="59"/>
      <c r="H40" s="59"/>
      <c r="I40" s="59"/>
      <c r="J40" s="59"/>
      <c r="K40" s="59"/>
      <c r="L40" s="63"/>
      <c r="M40" s="102">
        <f>IF(Kitoltendo!N68="igen",+P40,0)</f>
        <v>0</v>
      </c>
      <c r="N40" s="122"/>
      <c r="P40" s="66">
        <v>50</v>
      </c>
    </row>
    <row r="41" spans="1:17" x14ac:dyDescent="0.15">
      <c r="A41" s="33" t="s">
        <v>302</v>
      </c>
      <c r="B41" s="139" t="s">
        <v>15</v>
      </c>
      <c r="C41" s="139"/>
      <c r="D41" s="139"/>
      <c r="E41" s="139"/>
      <c r="F41" s="139"/>
      <c r="G41" s="142"/>
      <c r="H41" s="223"/>
      <c r="I41" s="224"/>
      <c r="J41" s="224"/>
      <c r="K41" s="224"/>
      <c r="L41" s="224"/>
      <c r="M41" s="225"/>
      <c r="N41" s="127"/>
    </row>
    <row r="42" spans="1:17" ht="15" x14ac:dyDescent="0.2">
      <c r="A42" s="33" t="s">
        <v>303</v>
      </c>
      <c r="B42" s="191"/>
      <c r="C42" s="139" t="s">
        <v>62</v>
      </c>
      <c r="D42" s="139"/>
      <c r="E42" s="139"/>
      <c r="F42" s="139"/>
      <c r="G42" s="142"/>
      <c r="H42" s="184"/>
      <c r="I42" s="185"/>
      <c r="J42" s="185"/>
      <c r="K42" s="185"/>
      <c r="L42" s="185"/>
      <c r="M42" s="186"/>
      <c r="N42" s="127"/>
      <c r="P42" s="66"/>
    </row>
    <row r="43" spans="1:17" ht="15" x14ac:dyDescent="0.2">
      <c r="A43" s="33" t="s">
        <v>304</v>
      </c>
      <c r="B43" s="191"/>
      <c r="C43" s="139" t="s">
        <v>73</v>
      </c>
      <c r="D43" s="139"/>
      <c r="E43" s="139"/>
      <c r="F43" s="139"/>
      <c r="G43" s="142"/>
      <c r="H43" s="184"/>
      <c r="I43" s="185"/>
      <c r="J43" s="185"/>
      <c r="K43" s="185"/>
      <c r="L43" s="185"/>
      <c r="M43" s="186"/>
      <c r="N43" s="127"/>
      <c r="P43" s="66"/>
    </row>
    <row r="44" spans="1:17" ht="15" x14ac:dyDescent="0.2">
      <c r="A44" s="33" t="s">
        <v>305</v>
      </c>
      <c r="B44" s="191"/>
      <c r="C44" s="139" t="s">
        <v>74</v>
      </c>
      <c r="D44" s="139"/>
      <c r="E44" s="139"/>
      <c r="F44" s="139"/>
      <c r="G44" s="142"/>
      <c r="H44" s="184"/>
      <c r="I44" s="185"/>
      <c r="J44" s="185"/>
      <c r="K44" s="185"/>
      <c r="L44" s="185"/>
      <c r="M44" s="186"/>
      <c r="N44" s="127"/>
      <c r="P44" s="66"/>
    </row>
    <row r="45" spans="1:17" ht="16" thickBot="1" x14ac:dyDescent="0.25">
      <c r="A45" s="33" t="s">
        <v>306</v>
      </c>
      <c r="B45" s="191"/>
      <c r="C45" s="139" t="s">
        <v>75</v>
      </c>
      <c r="D45" s="139"/>
      <c r="E45" s="139"/>
      <c r="F45" s="139"/>
      <c r="G45" s="142"/>
      <c r="H45" s="188"/>
      <c r="I45" s="189"/>
      <c r="J45" s="189"/>
      <c r="K45" s="189"/>
      <c r="L45" s="189"/>
      <c r="M45" s="190"/>
      <c r="N45" s="128"/>
      <c r="P45" s="66"/>
    </row>
    <row r="46" spans="1:17" ht="31" x14ac:dyDescent="0.2">
      <c r="A46" s="33" t="s">
        <v>307</v>
      </c>
      <c r="B46" s="164" t="s">
        <v>16</v>
      </c>
      <c r="C46" s="164"/>
      <c r="D46" s="164"/>
      <c r="E46" s="164"/>
      <c r="F46" s="164"/>
      <c r="G46" s="164"/>
      <c r="H46" s="164"/>
      <c r="I46" s="164"/>
      <c r="J46" s="164"/>
      <c r="K46" s="164"/>
      <c r="L46" s="165"/>
      <c r="M46" s="102">
        <f>IF(Kitoltendo!N74="igen",+P46,0)</f>
        <v>0</v>
      </c>
      <c r="N46" s="122"/>
      <c r="P46" s="66">
        <v>10</v>
      </c>
      <c r="Q46" s="25" t="s">
        <v>401</v>
      </c>
    </row>
    <row r="47" spans="1:17" x14ac:dyDescent="0.15">
      <c r="A47" s="33" t="s">
        <v>308</v>
      </c>
      <c r="B47" s="187"/>
      <c r="C47" s="139" t="s">
        <v>15</v>
      </c>
      <c r="D47" s="139"/>
      <c r="E47" s="139"/>
      <c r="F47" s="139"/>
      <c r="G47" s="139"/>
      <c r="H47" s="185"/>
      <c r="I47" s="185"/>
      <c r="J47" s="185"/>
      <c r="K47" s="185"/>
      <c r="L47" s="185"/>
      <c r="M47" s="185"/>
      <c r="N47" s="127"/>
    </row>
    <row r="48" spans="1:17" x14ac:dyDescent="0.15">
      <c r="A48" s="33" t="s">
        <v>309</v>
      </c>
      <c r="B48" s="187"/>
      <c r="C48" s="187"/>
      <c r="D48" s="139" t="s">
        <v>62</v>
      </c>
      <c r="E48" s="139"/>
      <c r="F48" s="139"/>
      <c r="G48" s="139"/>
      <c r="H48" s="185"/>
      <c r="I48" s="185"/>
      <c r="J48" s="185"/>
      <c r="K48" s="185"/>
      <c r="L48" s="185"/>
      <c r="M48" s="185"/>
      <c r="N48" s="127"/>
    </row>
    <row r="49" spans="1:17" x14ac:dyDescent="0.15">
      <c r="A49" s="33" t="s">
        <v>310</v>
      </c>
      <c r="B49" s="187"/>
      <c r="C49" s="187"/>
      <c r="D49" s="139" t="s">
        <v>63</v>
      </c>
      <c r="E49" s="139"/>
      <c r="F49" s="139"/>
      <c r="G49" s="139"/>
      <c r="H49" s="185"/>
      <c r="I49" s="185"/>
      <c r="J49" s="185"/>
      <c r="K49" s="185"/>
      <c r="L49" s="185"/>
      <c r="M49" s="185"/>
      <c r="N49" s="127"/>
    </row>
    <row r="50" spans="1:17" x14ac:dyDescent="0.1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115"/>
    </row>
    <row r="51" spans="1:17" ht="16" x14ac:dyDescent="0.2">
      <c r="A51" s="33" t="s">
        <v>311</v>
      </c>
      <c r="B51" s="220" t="s">
        <v>360</v>
      </c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2"/>
      <c r="N51" s="126"/>
    </row>
    <row r="52" spans="1:17" ht="15" x14ac:dyDescent="0.2">
      <c r="A52" s="33" t="s">
        <v>312</v>
      </c>
      <c r="B52" s="226" t="s">
        <v>324</v>
      </c>
      <c r="C52" s="226"/>
      <c r="D52" s="226"/>
      <c r="E52" s="226"/>
      <c r="F52" s="226"/>
      <c r="G52" s="226"/>
      <c r="H52" s="226"/>
      <c r="I52" s="226"/>
      <c r="J52" s="226"/>
      <c r="K52" s="227"/>
      <c r="L52" s="228"/>
      <c r="M52" s="102">
        <f>IF(Kitoltendo!N80="igen",+P52,0)</f>
        <v>0</v>
      </c>
      <c r="N52" s="122"/>
      <c r="P52" s="66">
        <v>30</v>
      </c>
    </row>
    <row r="53" spans="1:17" ht="31" x14ac:dyDescent="0.2">
      <c r="A53" s="33" t="s">
        <v>363</v>
      </c>
      <c r="B53" s="164" t="s">
        <v>185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65"/>
      <c r="M53" s="102">
        <f>IF(Kitoltendo!N81="igen",+P53,0)</f>
        <v>0</v>
      </c>
      <c r="N53" s="122"/>
      <c r="P53" s="66">
        <v>20</v>
      </c>
      <c r="Q53" s="25" t="s">
        <v>354</v>
      </c>
    </row>
    <row r="54" spans="1:17" ht="16" x14ac:dyDescent="0.2">
      <c r="A54" s="33" t="s">
        <v>313</v>
      </c>
      <c r="B54" s="366" t="s">
        <v>332</v>
      </c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102">
        <f>IF(Kitoltendo!N82="nem",+P54,0)</f>
        <v>0</v>
      </c>
      <c r="N54" s="124"/>
      <c r="P54" s="66">
        <v>20</v>
      </c>
      <c r="Q54" s="25" t="s">
        <v>402</v>
      </c>
    </row>
    <row r="55" spans="1:17" x14ac:dyDescent="0.15">
      <c r="A55" s="33" t="s">
        <v>364</v>
      </c>
      <c r="B55" s="364" t="s">
        <v>134</v>
      </c>
      <c r="C55" s="364"/>
      <c r="D55" s="364"/>
      <c r="E55" s="364"/>
      <c r="F55" s="364"/>
      <c r="G55" s="364"/>
      <c r="H55" s="365"/>
      <c r="I55" s="365"/>
      <c r="J55" s="365"/>
      <c r="K55" s="365"/>
      <c r="L55" s="365"/>
      <c r="M55" s="365"/>
      <c r="N55" s="129"/>
    </row>
    <row r="56" spans="1:17" ht="15" x14ac:dyDescent="0.2">
      <c r="B56" s="67"/>
      <c r="C56" s="67"/>
      <c r="D56" s="67"/>
      <c r="E56" s="67"/>
      <c r="F56" s="67"/>
      <c r="G56" s="67"/>
      <c r="H56" s="68"/>
      <c r="I56" s="68"/>
      <c r="J56" s="68"/>
      <c r="K56" s="68"/>
      <c r="L56" s="68"/>
      <c r="M56" s="68"/>
      <c r="N56" s="129"/>
      <c r="P56" s="66"/>
    </row>
    <row r="57" spans="1:17" ht="16" x14ac:dyDescent="0.2">
      <c r="A57" s="33" t="s">
        <v>316</v>
      </c>
      <c r="B57" s="220" t="s">
        <v>359</v>
      </c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2"/>
      <c r="N57" s="126"/>
      <c r="P57" s="66"/>
    </row>
    <row r="58" spans="1:17" ht="15" x14ac:dyDescent="0.2">
      <c r="A58" s="33" t="s">
        <v>317</v>
      </c>
      <c r="B58" s="226" t="s">
        <v>330</v>
      </c>
      <c r="C58" s="226"/>
      <c r="D58" s="226"/>
      <c r="E58" s="226"/>
      <c r="F58" s="226"/>
      <c r="G58" s="226"/>
      <c r="H58" s="226"/>
      <c r="I58" s="226"/>
      <c r="J58" s="226"/>
      <c r="K58" s="227"/>
      <c r="L58" s="228"/>
      <c r="M58" s="102">
        <f>IF(Kitoltendo!N86="igen",+P58,0)</f>
        <v>0</v>
      </c>
      <c r="N58" s="122"/>
      <c r="P58" s="66">
        <v>30</v>
      </c>
    </row>
    <row r="59" spans="1:17" ht="31" x14ac:dyDescent="0.2">
      <c r="A59" s="33" t="s">
        <v>318</v>
      </c>
      <c r="B59" s="164" t="s">
        <v>331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5"/>
      <c r="M59" s="102">
        <f>IF(Kitoltendo!N87="igen",+P59,0)</f>
        <v>0</v>
      </c>
      <c r="N59" s="122"/>
      <c r="P59" s="66">
        <v>20</v>
      </c>
      <c r="Q59" s="25" t="s">
        <v>354</v>
      </c>
    </row>
    <row r="60" spans="1:17" ht="17" thickBot="1" x14ac:dyDescent="0.25">
      <c r="A60" s="33" t="s">
        <v>326</v>
      </c>
      <c r="B60" s="194" t="s">
        <v>332</v>
      </c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02">
        <f>IF(Kitoltendo!N88="nem",+P60,0)</f>
        <v>0</v>
      </c>
      <c r="N60" s="124"/>
      <c r="P60" s="66">
        <v>20</v>
      </c>
      <c r="Q60" s="25" t="s">
        <v>402</v>
      </c>
    </row>
    <row r="61" spans="1:17" ht="15" thickBot="1" x14ac:dyDescent="0.2">
      <c r="A61" s="33" t="s">
        <v>327</v>
      </c>
      <c r="B61" s="195" t="s">
        <v>134</v>
      </c>
      <c r="C61" s="195"/>
      <c r="D61" s="195"/>
      <c r="E61" s="195"/>
      <c r="F61" s="195"/>
      <c r="G61" s="196"/>
      <c r="H61" s="197"/>
      <c r="I61" s="198"/>
      <c r="J61" s="198"/>
      <c r="K61" s="198"/>
      <c r="L61" s="198"/>
      <c r="M61" s="199"/>
      <c r="N61" s="129"/>
    </row>
    <row r="62" spans="1:17" ht="15" x14ac:dyDescent="0.2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115"/>
      <c r="P62" s="66"/>
    </row>
    <row r="63" spans="1:17" ht="16" x14ac:dyDescent="0.2">
      <c r="A63" s="33" t="s">
        <v>328</v>
      </c>
      <c r="B63" s="220" t="s">
        <v>254</v>
      </c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2"/>
      <c r="N63" s="126"/>
    </row>
    <row r="64" spans="1:17" ht="16" x14ac:dyDescent="0.2">
      <c r="A64" s="33" t="s">
        <v>329</v>
      </c>
      <c r="B64" s="139" t="s">
        <v>450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02">
        <f>IF(Kitoltendo!N92="igen",+P64,0)</f>
        <v>0</v>
      </c>
      <c r="N64" s="122"/>
      <c r="P64" s="66">
        <v>30</v>
      </c>
      <c r="Q64" s="25" t="s">
        <v>403</v>
      </c>
    </row>
    <row r="65" spans="13:16" ht="15" x14ac:dyDescent="0.2">
      <c r="P65" s="66"/>
    </row>
    <row r="66" spans="13:16" ht="15" x14ac:dyDescent="0.2">
      <c r="P66" s="66"/>
    </row>
    <row r="67" spans="13:16" ht="15" x14ac:dyDescent="0.2">
      <c r="P67" s="66"/>
    </row>
    <row r="68" spans="13:16" ht="20" x14ac:dyDescent="0.2">
      <c r="M68" t="s">
        <v>441</v>
      </c>
      <c r="N68" s="136">
        <f>SUM(N2,N14, N24, N38)</f>
        <v>70</v>
      </c>
      <c r="P68" s="66"/>
    </row>
    <row r="69" spans="13:16" ht="15" x14ac:dyDescent="0.2">
      <c r="P69" s="66"/>
    </row>
    <row r="79" spans="13:16" ht="15" x14ac:dyDescent="0.2">
      <c r="P79" s="66"/>
    </row>
    <row r="80" spans="13:16" ht="15" x14ac:dyDescent="0.2">
      <c r="P80" s="66"/>
    </row>
    <row r="81" spans="16:16" ht="15" x14ac:dyDescent="0.2">
      <c r="P81" s="66"/>
    </row>
    <row r="82" spans="16:16" ht="15" x14ac:dyDescent="0.2">
      <c r="P82" s="66"/>
    </row>
    <row r="83" spans="16:16" ht="15" x14ac:dyDescent="0.2">
      <c r="P83" s="66"/>
    </row>
    <row r="84" spans="16:16" ht="15" x14ac:dyDescent="0.2">
      <c r="P84" s="66"/>
    </row>
    <row r="85" spans="16:16" ht="15" x14ac:dyDescent="0.2">
      <c r="P85" s="66"/>
    </row>
  </sheetData>
  <sheetProtection selectLockedCells="1" selectUnlockedCells="1"/>
  <mergeCells count="73">
    <mergeCell ref="B2:M2"/>
    <mergeCell ref="B12:M12"/>
    <mergeCell ref="B13:M13"/>
    <mergeCell ref="B24:M24"/>
    <mergeCell ref="B38:M38"/>
    <mergeCell ref="B29:L29"/>
    <mergeCell ref="B30:L30"/>
    <mergeCell ref="B31:L31"/>
    <mergeCell ref="B28:L28"/>
    <mergeCell ref="B7:L7"/>
    <mergeCell ref="B8:L8"/>
    <mergeCell ref="B9:L9"/>
    <mergeCell ref="B10:L10"/>
    <mergeCell ref="B27:L27"/>
    <mergeCell ref="B15:L15"/>
    <mergeCell ref="B17:K17"/>
    <mergeCell ref="B54:L54"/>
    <mergeCell ref="B46:L46"/>
    <mergeCell ref="B47:B49"/>
    <mergeCell ref="C47:G47"/>
    <mergeCell ref="H47:M47"/>
    <mergeCell ref="C48:C49"/>
    <mergeCell ref="D48:G48"/>
    <mergeCell ref="H48:M48"/>
    <mergeCell ref="D49:G49"/>
    <mergeCell ref="B51:M51"/>
    <mergeCell ref="H49:M49"/>
    <mergeCell ref="A50:M50"/>
    <mergeCell ref="B52:L52"/>
    <mergeCell ref="B53:L53"/>
    <mergeCell ref="B64:L64"/>
    <mergeCell ref="B55:G55"/>
    <mergeCell ref="H55:M55"/>
    <mergeCell ref="B58:L58"/>
    <mergeCell ref="B59:L59"/>
    <mergeCell ref="B60:L60"/>
    <mergeCell ref="B57:M57"/>
    <mergeCell ref="B63:M63"/>
    <mergeCell ref="B61:G61"/>
    <mergeCell ref="H61:M61"/>
    <mergeCell ref="A62:M62"/>
    <mergeCell ref="B42:B45"/>
    <mergeCell ref="C42:G42"/>
    <mergeCell ref="H42:M42"/>
    <mergeCell ref="C43:G43"/>
    <mergeCell ref="H43:M43"/>
    <mergeCell ref="C44:G44"/>
    <mergeCell ref="H44:M44"/>
    <mergeCell ref="C45:G45"/>
    <mergeCell ref="H45:M45"/>
    <mergeCell ref="B41:G41"/>
    <mergeCell ref="H41:M41"/>
    <mergeCell ref="B36:L36"/>
    <mergeCell ref="B32:L32"/>
    <mergeCell ref="B33:L33"/>
    <mergeCell ref="B34:L34"/>
    <mergeCell ref="B35:L35"/>
    <mergeCell ref="B39:M39"/>
    <mergeCell ref="B25:L25"/>
    <mergeCell ref="B26:L26"/>
    <mergeCell ref="B16:L16"/>
    <mergeCell ref="B3:M3"/>
    <mergeCell ref="B4:C4"/>
    <mergeCell ref="D4:E4"/>
    <mergeCell ref="F4:G4"/>
    <mergeCell ref="H4:I4"/>
    <mergeCell ref="J4:K4"/>
    <mergeCell ref="L4:M4"/>
    <mergeCell ref="B18:L18"/>
    <mergeCell ref="B19:L19"/>
    <mergeCell ref="B20:L20"/>
    <mergeCell ref="B21:L21"/>
    <mergeCell ref="B22:L22"/>
  </mergeCells>
  <phoneticPr fontId="13" type="noConversion"/>
  <dataValidations count="5">
    <dataValidation type="list" allowBlank="1" showInputMessage="1" showErrorMessage="1" sqref="N26:N27 N58:N59 N52:N53 N64" xr:uid="{00000000-0002-0000-0200-000000000000}">
      <formula1>#REF!</formula1>
    </dataValidation>
    <dataValidation type="list" allowBlank="1" showInputMessage="1" showErrorMessage="1" sqref="N40" xr:uid="{00000000-0002-0000-0200-000001000000}">
      <formula1>"igen, nem"</formula1>
    </dataValidation>
    <dataValidation type="list" allowBlank="1" showInputMessage="1" showErrorMessage="1" sqref="K36 N36" xr:uid="{00000000-0002-0000-0200-000002000000}">
      <formula1>"igen,nem"</formula1>
    </dataValidation>
    <dataValidation type="list" allowBlank="1" showInputMessage="1" showErrorMessage="1" sqref="N54 N25 N46 N7:N10 N60 N22 N28:N35" xr:uid="{00000000-0002-0000-0200-000004000000}">
      <formula1>#REF!</formula1>
    </dataValidation>
    <dataValidation type="whole" operator="greaterThan" allowBlank="1" showInputMessage="1" showErrorMessage="1" sqref="B6:M6 O6" xr:uid="{00000000-0002-0000-0200-000003000000}">
      <formula1>-999999999999</formula1>
    </dataValidation>
  </dataValidations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262E-F9AC-B54C-89E2-0D7EAF4A271F}">
  <dimension ref="A1:L19"/>
  <sheetViews>
    <sheetView workbookViewId="0">
      <selection activeCell="E2" sqref="E2:F2"/>
    </sheetView>
  </sheetViews>
  <sheetFormatPr baseColWidth="10" defaultRowHeight="14" x14ac:dyDescent="0.15"/>
  <cols>
    <col min="5" max="5" width="26.6640625" customWidth="1"/>
  </cols>
  <sheetData>
    <row r="1" spans="1:12" x14ac:dyDescent="0.15">
      <c r="A1" t="s">
        <v>369</v>
      </c>
      <c r="C1" s="81" t="s">
        <v>373</v>
      </c>
      <c r="D1">
        <v>0</v>
      </c>
      <c r="E1" t="s">
        <v>380</v>
      </c>
      <c r="F1">
        <v>30</v>
      </c>
      <c r="G1" s="109" t="s">
        <v>373</v>
      </c>
      <c r="H1">
        <v>0</v>
      </c>
    </row>
    <row r="2" spans="1:12" x14ac:dyDescent="0.15">
      <c r="A2" t="s">
        <v>372</v>
      </c>
      <c r="C2" s="81" t="s">
        <v>374</v>
      </c>
      <c r="D2">
        <f>60/4*1</f>
        <v>15</v>
      </c>
      <c r="E2" t="s">
        <v>378</v>
      </c>
      <c r="F2">
        <v>10</v>
      </c>
      <c r="G2" s="109" t="s">
        <v>374</v>
      </c>
      <c r="H2">
        <v>15</v>
      </c>
    </row>
    <row r="3" spans="1:12" x14ac:dyDescent="0.15">
      <c r="A3">
        <v>1</v>
      </c>
      <c r="C3" s="81" t="s">
        <v>375</v>
      </c>
      <c r="D3">
        <v>30</v>
      </c>
      <c r="E3" t="s">
        <v>379</v>
      </c>
      <c r="F3">
        <v>0</v>
      </c>
      <c r="G3" s="109" t="s">
        <v>420</v>
      </c>
      <c r="H3">
        <v>30</v>
      </c>
    </row>
    <row r="4" spans="1:12" x14ac:dyDescent="0.15">
      <c r="A4">
        <v>2</v>
      </c>
      <c r="C4" s="81" t="s">
        <v>376</v>
      </c>
      <c r="D4">
        <v>45</v>
      </c>
    </row>
    <row r="5" spans="1:12" x14ac:dyDescent="0.15">
      <c r="A5">
        <v>3</v>
      </c>
      <c r="C5" s="81" t="s">
        <v>377</v>
      </c>
      <c r="D5">
        <v>60</v>
      </c>
    </row>
    <row r="14" spans="1:12" x14ac:dyDescent="0.1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x14ac:dyDescent="0.1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x14ac:dyDescent="0.1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2:12" x14ac:dyDescent="0.1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2:12" x14ac:dyDescent="0.1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2:12" x14ac:dyDescent="0.1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</sheetData>
  <sheetProtection algorithmName="SHA-512" hashValue="3RITcaTxxhi3AxdfgJvPRIECOwhOeGCrzR5xdsTOGKfRSL06JMGaOZewRX0EvVRyrFRzwzEHXsAgnrGDr5zjxg==" saltValue="D8yy/I9NYwk/ZvQsf94sE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A872-DD4B-DB43-A85C-C865A28A2EBB}">
  <dimension ref="A1:B2"/>
  <sheetViews>
    <sheetView workbookViewId="0">
      <selection activeCell="B1" sqref="B1:B2"/>
    </sheetView>
  </sheetViews>
  <sheetFormatPr baseColWidth="10" defaultRowHeight="14" x14ac:dyDescent="0.15"/>
  <sheetData>
    <row r="1" spans="1:2" x14ac:dyDescent="0.15">
      <c r="A1" t="s">
        <v>336</v>
      </c>
      <c r="B1" t="s">
        <v>369</v>
      </c>
    </row>
    <row r="2" spans="1:2" x14ac:dyDescent="0.15">
      <c r="A2" t="s">
        <v>337</v>
      </c>
      <c r="B2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"/>
  <dimension ref="B1:ER6"/>
  <sheetViews>
    <sheetView workbookViewId="0">
      <selection activeCell="A2" sqref="A2"/>
    </sheetView>
  </sheetViews>
  <sheetFormatPr baseColWidth="10" defaultColWidth="9" defaultRowHeight="14" x14ac:dyDescent="0.15"/>
  <cols>
    <col min="2" max="2" width="10.83203125" style="25" bestFit="1" customWidth="1"/>
    <col min="3" max="3" width="35.6640625" style="25" customWidth="1"/>
    <col min="4" max="4" width="20" style="25" bestFit="1" customWidth="1"/>
    <col min="5" max="5" width="5.83203125" style="25" customWidth="1"/>
    <col min="6" max="6" width="8.5" style="25" customWidth="1"/>
    <col min="7" max="7" width="6.1640625" style="25" customWidth="1"/>
    <col min="8" max="8" width="20.33203125" style="25" bestFit="1" customWidth="1"/>
    <col min="9" max="9" width="5.6640625" style="25" customWidth="1"/>
    <col min="10" max="10" width="6.1640625" style="25" customWidth="1"/>
    <col min="11" max="11" width="5.1640625" style="25" customWidth="1"/>
    <col min="12" max="12" width="17.6640625" style="25" bestFit="1" customWidth="1"/>
    <col min="13" max="13" width="9.83203125" style="25" bestFit="1" customWidth="1"/>
    <col min="14" max="14" width="12.33203125" style="25" bestFit="1" customWidth="1"/>
    <col min="15" max="15" width="8.83203125" style="25" bestFit="1" customWidth="1"/>
    <col min="16" max="16" width="13.1640625" style="25" customWidth="1"/>
    <col min="17" max="17" width="17.6640625" style="25" bestFit="1" customWidth="1"/>
    <col min="18" max="18" width="11.6640625" style="25" customWidth="1"/>
    <col min="19" max="19" width="12.33203125" style="25" bestFit="1" customWidth="1"/>
    <col min="20" max="20" width="8.83203125" style="25" bestFit="1" customWidth="1"/>
    <col min="21" max="21" width="11.6640625" style="25" customWidth="1"/>
    <col min="22" max="23" width="10.1640625" style="25" customWidth="1"/>
    <col min="24" max="24" width="15.1640625" style="27" customWidth="1"/>
    <col min="25" max="25" width="18.1640625" style="27" customWidth="1"/>
    <col min="26" max="26" width="4.5" style="28" customWidth="1"/>
    <col min="27" max="27" width="15.1640625" style="27" customWidth="1"/>
    <col min="28" max="28" width="18.6640625" style="27" customWidth="1"/>
    <col min="29" max="29" width="5.33203125" style="28" customWidth="1"/>
    <col min="30" max="31" width="11.33203125" style="27" customWidth="1"/>
    <col min="32" max="32" width="4.6640625" style="28" customWidth="1"/>
    <col min="33" max="34" width="11.33203125" style="27" customWidth="1"/>
    <col min="35" max="35" width="5.5" style="28" customWidth="1"/>
    <col min="36" max="39" width="11.33203125" style="27" customWidth="1"/>
    <col min="40" max="40" width="15.1640625" style="25" customWidth="1"/>
    <col min="41" max="42" width="13.6640625" style="25" customWidth="1"/>
    <col min="43" max="43" width="13.6640625" style="29" customWidth="1"/>
    <col min="44" max="45" width="13.6640625" style="25" customWidth="1"/>
    <col min="46" max="46" width="12.33203125" style="25" customWidth="1"/>
    <col min="47" max="47" width="12.33203125" style="29" customWidth="1"/>
    <col min="48" max="48" width="17.83203125" style="25" customWidth="1"/>
    <col min="49" max="49" width="20.6640625" style="25" customWidth="1"/>
    <col min="50" max="50" width="46.33203125" style="25" bestFit="1" customWidth="1"/>
    <col min="51" max="52" width="46.33203125" style="25" customWidth="1"/>
    <col min="53" max="61" width="46.33203125" style="29" customWidth="1"/>
    <col min="62" max="65" width="46.33203125" style="25" customWidth="1"/>
    <col min="66" max="66" width="15" style="25" customWidth="1"/>
    <col min="67" max="67" width="16.1640625" style="25" customWidth="1"/>
    <col min="68" max="68" width="22.1640625" style="25" customWidth="1"/>
    <col min="69" max="69" width="9" style="25" bestFit="1" customWidth="1"/>
    <col min="70" max="70" width="13.5" style="25" customWidth="1"/>
    <col min="71" max="71" width="10.33203125" style="25" customWidth="1"/>
    <col min="72" max="72" width="39.6640625" style="25" bestFit="1" customWidth="1"/>
    <col min="73" max="74" width="39.6640625" style="25" customWidth="1"/>
    <col min="75" max="78" width="19.5" style="25" customWidth="1"/>
    <col min="79" max="81" width="8" style="25" customWidth="1"/>
    <col min="82" max="82" width="16.1640625" style="25" customWidth="1"/>
    <col min="83" max="83" width="25.1640625" style="25" customWidth="1"/>
    <col min="84" max="86" width="16" style="25" customWidth="1"/>
    <col min="87" max="87" width="18.6640625" style="25" customWidth="1"/>
    <col min="88" max="95" width="16" style="25" customWidth="1"/>
    <col min="96" max="96" width="26.1640625" style="25" customWidth="1"/>
    <col min="97" max="97" width="19" style="25" customWidth="1"/>
    <col min="98" max="112" width="16" style="25" customWidth="1"/>
    <col min="113" max="113" width="32.6640625" style="25" customWidth="1"/>
    <col min="114" max="117" width="16" style="25" customWidth="1"/>
    <col min="118" max="118" width="18.1640625" style="25" customWidth="1"/>
    <col min="119" max="119" width="21.1640625" style="25" customWidth="1"/>
    <col min="120" max="126" width="16" style="25" customWidth="1"/>
    <col min="127" max="127" width="8.83203125" style="25" hidden="1" customWidth="1"/>
    <col min="128" max="143" width="16" style="25" customWidth="1"/>
    <col min="144" max="144" width="12.5" style="25" customWidth="1"/>
    <col min="145" max="148" width="9" style="25"/>
  </cols>
  <sheetData>
    <row r="1" spans="2:148" x14ac:dyDescent="0.15">
      <c r="CE1" s="25">
        <v>10</v>
      </c>
      <c r="CF1" s="25">
        <v>11</v>
      </c>
      <c r="CG1" s="25">
        <v>12</v>
      </c>
      <c r="CH1" s="25">
        <v>13</v>
      </c>
      <c r="CI1" s="25">
        <v>14</v>
      </c>
      <c r="CJ1" s="25">
        <v>15</v>
      </c>
      <c r="CK1" s="25">
        <v>16</v>
      </c>
      <c r="CL1" s="25">
        <v>17</v>
      </c>
      <c r="CM1" s="25">
        <v>18</v>
      </c>
      <c r="CN1" s="25">
        <v>19</v>
      </c>
      <c r="CO1" s="25">
        <v>20</v>
      </c>
      <c r="CP1" s="25">
        <v>21</v>
      </c>
      <c r="CQ1" s="25">
        <v>22</v>
      </c>
      <c r="CR1" s="25">
        <v>23</v>
      </c>
      <c r="CS1" s="25">
        <v>24</v>
      </c>
      <c r="CT1" s="25">
        <v>25</v>
      </c>
      <c r="CU1" s="25">
        <v>26</v>
      </c>
      <c r="CV1" s="25">
        <v>27</v>
      </c>
      <c r="CW1" s="25">
        <v>28</v>
      </c>
      <c r="CX1" s="25">
        <v>29</v>
      </c>
      <c r="CY1" s="25">
        <v>30</v>
      </c>
      <c r="CZ1" s="25">
        <v>31</v>
      </c>
      <c r="DA1" s="25">
        <v>32</v>
      </c>
      <c r="DB1" s="25">
        <v>33</v>
      </c>
      <c r="DC1" s="25">
        <v>34</v>
      </c>
      <c r="DD1" s="25">
        <v>35</v>
      </c>
      <c r="DE1" s="25">
        <v>36</v>
      </c>
      <c r="DF1" s="25">
        <v>37</v>
      </c>
      <c r="DG1" s="25">
        <v>38</v>
      </c>
      <c r="DH1" s="25">
        <v>39</v>
      </c>
      <c r="DI1" s="25">
        <v>40</v>
      </c>
      <c r="DJ1" s="25">
        <v>41</v>
      </c>
      <c r="DK1" s="25">
        <v>42</v>
      </c>
      <c r="DL1" s="25">
        <v>43</v>
      </c>
      <c r="DM1" s="25">
        <v>44</v>
      </c>
      <c r="DN1" s="25">
        <v>45</v>
      </c>
      <c r="DO1" s="25">
        <v>46</v>
      </c>
      <c r="DP1" s="25">
        <v>47</v>
      </c>
      <c r="DQ1" s="25">
        <v>48</v>
      </c>
      <c r="DR1" s="25">
        <v>49</v>
      </c>
      <c r="DS1" s="25">
        <v>50</v>
      </c>
      <c r="DT1" s="25">
        <v>51</v>
      </c>
      <c r="DU1" s="25">
        <v>52</v>
      </c>
      <c r="DV1" s="25">
        <v>53</v>
      </c>
      <c r="DW1" s="25">
        <v>54</v>
      </c>
      <c r="DX1" s="25">
        <v>55</v>
      </c>
      <c r="DY1" s="25">
        <v>56</v>
      </c>
      <c r="DZ1" s="25">
        <v>57</v>
      </c>
      <c r="EA1" s="25">
        <v>58</v>
      </c>
      <c r="EB1" s="25">
        <v>59</v>
      </c>
      <c r="EC1" s="25">
        <v>60</v>
      </c>
      <c r="ED1" s="25">
        <v>61</v>
      </c>
      <c r="EE1" s="25">
        <v>62</v>
      </c>
      <c r="EF1" s="25">
        <v>63</v>
      </c>
      <c r="EG1" s="25">
        <v>64</v>
      </c>
      <c r="EH1" s="25">
        <v>65</v>
      </c>
      <c r="EI1" s="25">
        <v>66</v>
      </c>
      <c r="EJ1" s="25">
        <v>67</v>
      </c>
      <c r="EK1" s="25">
        <v>68</v>
      </c>
      <c r="EL1" s="25">
        <v>69</v>
      </c>
      <c r="EM1" s="25">
        <v>70</v>
      </c>
      <c r="EN1" s="25">
        <v>71</v>
      </c>
      <c r="EO1" s="25">
        <v>72</v>
      </c>
      <c r="EP1" s="25">
        <v>73</v>
      </c>
      <c r="EQ1" s="25">
        <v>74</v>
      </c>
    </row>
    <row r="2" spans="2:148" s="25" customFormat="1" ht="135" x14ac:dyDescent="0.15">
      <c r="B2" s="25" t="s">
        <v>69</v>
      </c>
      <c r="C2" s="25" t="s">
        <v>68</v>
      </c>
      <c r="D2" s="25" t="s">
        <v>1</v>
      </c>
      <c r="E2" s="25" t="s">
        <v>26</v>
      </c>
      <c r="F2" s="25" t="s">
        <v>2</v>
      </c>
      <c r="G2" s="25" t="s">
        <v>3</v>
      </c>
      <c r="H2" s="25" t="s">
        <v>64</v>
      </c>
      <c r="I2" s="25" t="s">
        <v>26</v>
      </c>
      <c r="J2" s="25" t="s">
        <v>2</v>
      </c>
      <c r="K2" s="25" t="s">
        <v>3</v>
      </c>
      <c r="L2" s="25" t="s">
        <v>65</v>
      </c>
      <c r="M2" s="25" t="s">
        <v>4</v>
      </c>
      <c r="N2" s="25" t="s">
        <v>5</v>
      </c>
      <c r="O2" s="25" t="s">
        <v>7</v>
      </c>
      <c r="P2" s="25" t="s">
        <v>6</v>
      </c>
      <c r="Q2" s="25" t="s">
        <v>66</v>
      </c>
      <c r="R2" s="25" t="s">
        <v>4</v>
      </c>
      <c r="S2" s="25" t="s">
        <v>5</v>
      </c>
      <c r="T2" s="25" t="s">
        <v>7</v>
      </c>
      <c r="U2" s="25" t="s">
        <v>6</v>
      </c>
      <c r="V2" s="25" t="s">
        <v>67</v>
      </c>
      <c r="W2" s="25" t="s">
        <v>70</v>
      </c>
      <c r="X2" s="27" t="s">
        <v>141</v>
      </c>
      <c r="Y2" s="27" t="s">
        <v>142</v>
      </c>
      <c r="Z2" s="28" t="s">
        <v>11</v>
      </c>
      <c r="AA2" s="27" t="s">
        <v>143</v>
      </c>
      <c r="AB2" s="27" t="s">
        <v>144</v>
      </c>
      <c r="AC2" s="28" t="s">
        <v>11</v>
      </c>
      <c r="AD2" s="27" t="s">
        <v>145</v>
      </c>
      <c r="AE2" s="27" t="s">
        <v>146</v>
      </c>
      <c r="AF2" s="28" t="s">
        <v>11</v>
      </c>
      <c r="AG2" s="27" t="s">
        <v>147</v>
      </c>
      <c r="AH2" s="27" t="s">
        <v>148</v>
      </c>
      <c r="AI2" s="28" t="s">
        <v>11</v>
      </c>
      <c r="AJ2" s="27" t="s">
        <v>149</v>
      </c>
      <c r="AK2" s="27" t="s">
        <v>150</v>
      </c>
      <c r="AL2" s="27" t="s">
        <v>151</v>
      </c>
      <c r="AM2" s="27" t="s">
        <v>152</v>
      </c>
      <c r="AN2" s="25" t="s">
        <v>14</v>
      </c>
      <c r="AO2" s="25" t="s">
        <v>15</v>
      </c>
      <c r="AP2" s="25" t="s">
        <v>62</v>
      </c>
      <c r="AQ2" s="29" t="s">
        <v>73</v>
      </c>
      <c r="AR2" s="25" t="s">
        <v>74</v>
      </c>
      <c r="AS2" s="25" t="s">
        <v>75</v>
      </c>
      <c r="AT2" s="25" t="s">
        <v>16</v>
      </c>
      <c r="AU2" s="29" t="s">
        <v>63</v>
      </c>
      <c r="AV2" s="25" t="s">
        <v>17</v>
      </c>
      <c r="AW2" s="25" t="s">
        <v>18</v>
      </c>
      <c r="AX2" s="25" t="s">
        <v>121</v>
      </c>
      <c r="AY2" s="25" t="s">
        <v>15</v>
      </c>
      <c r="AZ2" s="25" t="s">
        <v>119</v>
      </c>
      <c r="BA2" s="29" t="s">
        <v>120</v>
      </c>
      <c r="BB2" s="29" t="s">
        <v>133</v>
      </c>
      <c r="BC2" s="29" t="s">
        <v>134</v>
      </c>
      <c r="BD2" s="29" t="s">
        <v>135</v>
      </c>
      <c r="BE2" s="29" t="s">
        <v>136</v>
      </c>
      <c r="BF2" s="29" t="s">
        <v>130</v>
      </c>
      <c r="BG2" s="29" t="s">
        <v>131</v>
      </c>
      <c r="BH2" s="29" t="s">
        <v>132</v>
      </c>
      <c r="BI2" s="29" t="s">
        <v>139</v>
      </c>
      <c r="BJ2" s="25" t="s">
        <v>83</v>
      </c>
      <c r="BK2" s="25" t="s">
        <v>84</v>
      </c>
      <c r="BL2" s="25" t="s">
        <v>140</v>
      </c>
      <c r="BM2" s="25" t="s">
        <v>138</v>
      </c>
      <c r="BN2" s="25" t="s">
        <v>20</v>
      </c>
      <c r="BO2" s="25" t="s">
        <v>23</v>
      </c>
      <c r="BP2" s="25" t="s">
        <v>105</v>
      </c>
      <c r="BQ2" s="25" t="s">
        <v>21</v>
      </c>
      <c r="BR2" s="25" t="s">
        <v>22</v>
      </c>
      <c r="BS2" s="25" t="s">
        <v>153</v>
      </c>
      <c r="BT2" s="25" t="s">
        <v>154</v>
      </c>
      <c r="BU2" s="25" t="s">
        <v>155</v>
      </c>
      <c r="BV2" s="25" t="s">
        <v>128</v>
      </c>
      <c r="BW2" s="25" t="s">
        <v>129</v>
      </c>
      <c r="BX2" s="25" t="s">
        <v>24</v>
      </c>
      <c r="BY2" s="25" t="s">
        <v>25</v>
      </c>
      <c r="BZ2" s="25" t="s">
        <v>122</v>
      </c>
      <c r="CA2" s="25" t="s">
        <v>156</v>
      </c>
      <c r="CB2" s="25" t="s">
        <v>157</v>
      </c>
      <c r="CC2" s="25" t="s">
        <v>158</v>
      </c>
      <c r="CD2" s="25" t="s">
        <v>118</v>
      </c>
      <c r="CE2" s="25" t="s">
        <v>85</v>
      </c>
      <c r="CF2" s="25" t="s">
        <v>32</v>
      </c>
      <c r="CG2" s="25" t="s">
        <v>33</v>
      </c>
      <c r="CH2" s="25" t="s">
        <v>34</v>
      </c>
      <c r="CI2" s="25" t="s">
        <v>104</v>
      </c>
      <c r="CJ2" s="25" t="s">
        <v>35</v>
      </c>
      <c r="CK2" s="25" t="s">
        <v>36</v>
      </c>
      <c r="CL2" s="25" t="s">
        <v>37</v>
      </c>
      <c r="CM2" s="25" t="s">
        <v>38</v>
      </c>
      <c r="CN2" s="25" t="s">
        <v>39</v>
      </c>
      <c r="CO2" s="25" t="s">
        <v>40</v>
      </c>
      <c r="CP2" s="25" t="s">
        <v>41</v>
      </c>
      <c r="CQ2" s="25" t="s">
        <v>103</v>
      </c>
      <c r="CR2" s="25" t="s">
        <v>102</v>
      </c>
      <c r="CS2" s="25" t="s">
        <v>87</v>
      </c>
      <c r="CT2" s="25" t="s">
        <v>86</v>
      </c>
      <c r="CU2" s="25" t="s">
        <v>42</v>
      </c>
      <c r="CV2" s="25" t="s">
        <v>43</v>
      </c>
      <c r="CW2" s="25" t="s">
        <v>44</v>
      </c>
      <c r="CX2" s="25" t="s">
        <v>45</v>
      </c>
      <c r="CY2" s="25" t="s">
        <v>46</v>
      </c>
      <c r="CZ2" s="25" t="s">
        <v>47</v>
      </c>
      <c r="DA2" s="25" t="s">
        <v>48</v>
      </c>
      <c r="DB2" s="25" t="s">
        <v>49</v>
      </c>
      <c r="DC2" s="25" t="s">
        <v>50</v>
      </c>
      <c r="DD2" s="25" t="s">
        <v>51</v>
      </c>
      <c r="DE2" s="25" t="s">
        <v>52</v>
      </c>
      <c r="DF2" s="25" t="s">
        <v>53</v>
      </c>
      <c r="DG2" s="25" t="s">
        <v>54</v>
      </c>
      <c r="DH2" s="25" t="s">
        <v>117</v>
      </c>
      <c r="DI2" s="25" t="s">
        <v>88</v>
      </c>
      <c r="DJ2" s="25" t="s">
        <v>55</v>
      </c>
      <c r="DK2" s="25" t="s">
        <v>56</v>
      </c>
      <c r="DL2" s="25" t="s">
        <v>89</v>
      </c>
      <c r="DM2" s="25" t="s">
        <v>57</v>
      </c>
      <c r="DN2" s="25" t="s">
        <v>90</v>
      </c>
      <c r="DO2" s="25" t="s">
        <v>91</v>
      </c>
      <c r="DP2" s="25" t="s">
        <v>92</v>
      </c>
      <c r="DQ2" s="25" t="s">
        <v>93</v>
      </c>
      <c r="DR2" s="25" t="s">
        <v>58</v>
      </c>
      <c r="DS2" s="25" t="s">
        <v>127</v>
      </c>
      <c r="DT2" s="25" t="s">
        <v>112</v>
      </c>
      <c r="DU2" s="25" t="s">
        <v>113</v>
      </c>
      <c r="DV2" s="25" t="s">
        <v>114</v>
      </c>
      <c r="DW2" s="25" t="s">
        <v>59</v>
      </c>
      <c r="DX2" s="25" t="s">
        <v>99</v>
      </c>
      <c r="DY2" s="25" t="s">
        <v>100</v>
      </c>
      <c r="DZ2" s="25" t="s">
        <v>101</v>
      </c>
      <c r="EA2" s="25" t="s">
        <v>115</v>
      </c>
      <c r="EB2" s="25" t="s">
        <v>94</v>
      </c>
      <c r="EC2" s="25" t="s">
        <v>60</v>
      </c>
      <c r="ED2" s="25" t="s">
        <v>116</v>
      </c>
      <c r="EE2" s="25" t="s">
        <v>95</v>
      </c>
      <c r="EF2" s="25" t="s">
        <v>98</v>
      </c>
      <c r="EG2" s="25" t="s">
        <v>97</v>
      </c>
      <c r="EH2" s="25" t="s">
        <v>77</v>
      </c>
      <c r="EI2" s="25" t="s">
        <v>76</v>
      </c>
      <c r="EJ2" s="25" t="s">
        <v>78</v>
      </c>
      <c r="EK2" s="25" t="s">
        <v>79</v>
      </c>
      <c r="EL2" s="25" t="s">
        <v>123</v>
      </c>
      <c r="EM2" s="25" t="s">
        <v>124</v>
      </c>
      <c r="EN2" s="25" t="s">
        <v>125</v>
      </c>
      <c r="EO2" s="25" t="s">
        <v>126</v>
      </c>
      <c r="EP2" s="25" t="s">
        <v>96</v>
      </c>
      <c r="EQ2" s="25" t="s">
        <v>82</v>
      </c>
      <c r="ER2" s="25" t="s">
        <v>61</v>
      </c>
    </row>
    <row r="3" spans="2:148" s="25" customFormat="1" ht="15" x14ac:dyDescent="0.15">
      <c r="B3" s="30" t="e">
        <f>#REF!</f>
        <v>#REF!</v>
      </c>
      <c r="C3" s="25" t="e">
        <f>#REF!</f>
        <v>#REF!</v>
      </c>
      <c r="D3" s="25" t="e">
        <f>#REF!</f>
        <v>#REF!</v>
      </c>
      <c r="E3" s="25" t="e">
        <f>#REF!</f>
        <v>#REF!</v>
      </c>
      <c r="F3" s="25" t="e">
        <f>#REF!</f>
        <v>#REF!</v>
      </c>
      <c r="G3" s="25" t="e">
        <f>#REF!</f>
        <v>#REF!</v>
      </c>
      <c r="H3" s="25" t="e">
        <f>#REF!</f>
        <v>#REF!</v>
      </c>
      <c r="I3" s="25" t="e">
        <f>#REF!</f>
        <v>#REF!</v>
      </c>
      <c r="J3" s="25" t="e">
        <f>#REF!</f>
        <v>#REF!</v>
      </c>
      <c r="K3" s="25" t="e">
        <f>#REF!</f>
        <v>#REF!</v>
      </c>
      <c r="L3" s="25" t="e">
        <f>#REF!</f>
        <v>#REF!</v>
      </c>
      <c r="M3" s="25" t="e">
        <f>#REF!</f>
        <v>#REF!</v>
      </c>
      <c r="N3" s="25" t="e">
        <f>#REF!</f>
        <v>#REF!</v>
      </c>
      <c r="O3" s="25" t="e">
        <f>#REF!</f>
        <v>#REF!</v>
      </c>
      <c r="P3" s="25" t="e">
        <f>#REF!</f>
        <v>#REF!</v>
      </c>
      <c r="Q3" s="25" t="e">
        <f>#REF!</f>
        <v>#REF!</v>
      </c>
      <c r="R3" s="25" t="e">
        <f>#REF!</f>
        <v>#REF!</v>
      </c>
      <c r="S3" s="25" t="e">
        <f>#REF!</f>
        <v>#REF!</v>
      </c>
      <c r="T3" s="25" t="e">
        <f>#REF!</f>
        <v>#REF!</v>
      </c>
      <c r="U3" s="25" t="e">
        <f>#REF!</f>
        <v>#REF!</v>
      </c>
      <c r="V3" s="25" t="e">
        <f>#REF!</f>
        <v>#REF!</v>
      </c>
      <c r="W3" s="25" t="e">
        <f>#REF!</f>
        <v>#REF!</v>
      </c>
      <c r="X3" s="25" t="e">
        <f>#REF!</f>
        <v>#REF!</v>
      </c>
      <c r="Y3" s="25" t="e">
        <f>#REF!</f>
        <v>#REF!</v>
      </c>
      <c r="Z3" s="31" t="str">
        <f>IFERROR(Y3/X3,"")</f>
        <v/>
      </c>
      <c r="AA3" s="25" t="e">
        <f>#REF!</f>
        <v>#REF!</v>
      </c>
      <c r="AB3" s="25" t="e">
        <f>#REF!</f>
        <v>#REF!</v>
      </c>
      <c r="AC3" s="31" t="str">
        <f>IFERROR(AB3/AA3,"")</f>
        <v/>
      </c>
      <c r="AD3" s="25" t="e">
        <f>#REF!</f>
        <v>#REF!</v>
      </c>
      <c r="AE3" s="25" t="e">
        <f>#REF!</f>
        <v>#REF!</v>
      </c>
      <c r="AF3" s="31" t="str">
        <f>IFERROR(AD3/AE3,"")</f>
        <v/>
      </c>
      <c r="AG3" s="25" t="e">
        <f>#REF!</f>
        <v>#REF!</v>
      </c>
      <c r="AH3" s="25" t="e">
        <f>#REF!</f>
        <v>#REF!</v>
      </c>
      <c r="AI3" s="31" t="str">
        <f>IFERROR(AG3/AH3,"")</f>
        <v/>
      </c>
      <c r="AJ3" s="25" t="e">
        <f>#REF!</f>
        <v>#REF!</v>
      </c>
      <c r="AK3" s="25" t="e">
        <f>#REF!</f>
        <v>#REF!</v>
      </c>
      <c r="AL3" s="25" t="e">
        <f>#REF!</f>
        <v>#REF!</v>
      </c>
      <c r="AM3" s="25" t="e">
        <f>#REF!</f>
        <v>#REF!</v>
      </c>
      <c r="AN3" s="25" t="e">
        <f>#REF!</f>
        <v>#REF!</v>
      </c>
      <c r="AO3" s="25" t="e">
        <f>IF(#REF!=0,"",#REF!)</f>
        <v>#REF!</v>
      </c>
      <c r="AP3" s="25" t="e">
        <f>#REF!</f>
        <v>#REF!</v>
      </c>
      <c r="AQ3" s="25" t="e">
        <f>#REF!</f>
        <v>#REF!</v>
      </c>
      <c r="AR3" s="25" t="e">
        <f>#REF!</f>
        <v>#REF!</v>
      </c>
      <c r="AS3" s="25" t="e">
        <f>#REF!</f>
        <v>#REF!</v>
      </c>
      <c r="AT3" s="25" t="e">
        <f>IF(#REF!=0,"",#REF!)</f>
        <v>#REF!</v>
      </c>
      <c r="AU3" s="25" t="e">
        <f>#REF!</f>
        <v>#REF!</v>
      </c>
      <c r="AV3" s="25" t="e">
        <f>#REF!</f>
        <v>#REF!</v>
      </c>
      <c r="AW3" s="25" t="e">
        <f>#REF!</f>
        <v>#REF!</v>
      </c>
      <c r="AX3" s="25" t="e">
        <f>#REF!</f>
        <v>#REF!</v>
      </c>
      <c r="AY3" s="25" t="e">
        <f>#REF!</f>
        <v>#REF!</v>
      </c>
      <c r="AZ3" s="25" t="e">
        <f>#REF!</f>
        <v>#REF!</v>
      </c>
      <c r="BA3" s="25" t="e">
        <f>#REF!</f>
        <v>#REF!</v>
      </c>
      <c r="BB3" s="25" t="e">
        <f>#REF!</f>
        <v>#REF!</v>
      </c>
      <c r="BC3" s="25" t="e">
        <f>#REF!</f>
        <v>#REF!</v>
      </c>
      <c r="BD3" s="25" t="e">
        <f>#REF!</f>
        <v>#REF!</v>
      </c>
      <c r="BE3" s="25" t="e">
        <f>#REF!</f>
        <v>#REF!</v>
      </c>
      <c r="BF3" s="25" t="e">
        <f>#REF!</f>
        <v>#REF!</v>
      </c>
      <c r="BG3" s="25" t="e">
        <f>#REF!</f>
        <v>#REF!</v>
      </c>
      <c r="BH3" s="25" t="e">
        <f>#REF!</f>
        <v>#REF!</v>
      </c>
      <c r="BI3" s="25" t="e">
        <f>#REF!</f>
        <v>#REF!</v>
      </c>
      <c r="BJ3" s="25" t="e">
        <f>#REF!</f>
        <v>#REF!</v>
      </c>
      <c r="BK3" s="25" t="e">
        <f>#REF!</f>
        <v>#REF!</v>
      </c>
      <c r="BL3" s="25" t="e">
        <f>#REF!</f>
        <v>#REF!</v>
      </c>
      <c r="BM3" s="25" t="e">
        <f>#REF!</f>
        <v>#REF!</v>
      </c>
      <c r="BN3" s="25" t="e">
        <f>#REF!</f>
        <v>#REF!</v>
      </c>
      <c r="BO3" s="25" t="e">
        <f>#REF!</f>
        <v>#REF!</v>
      </c>
      <c r="BP3" s="25" t="e">
        <f>IF(#REF!=0,"",#REF!)</f>
        <v>#REF!</v>
      </c>
      <c r="BQ3" s="25" t="e">
        <f>IF(#REF!=0,"",#REF!)</f>
        <v>#REF!</v>
      </c>
      <c r="BR3" s="25" t="e">
        <f>#REF!</f>
        <v>#REF!</v>
      </c>
      <c r="BS3" s="25" t="e">
        <f>#REF!</f>
        <v>#REF!</v>
      </c>
      <c r="BT3" s="25" t="e">
        <f>#REF!</f>
        <v>#REF!</v>
      </c>
      <c r="BU3" s="25" t="e">
        <f>#REF!</f>
        <v>#REF!</v>
      </c>
      <c r="BV3" s="25" t="e">
        <f>#REF!</f>
        <v>#REF!</v>
      </c>
      <c r="BW3" s="25" t="e">
        <f>#REF!</f>
        <v>#REF!</v>
      </c>
      <c r="BX3" s="25" t="e">
        <f>#REF!</f>
        <v>#REF!</v>
      </c>
      <c r="BY3" s="25" t="e">
        <f>#REF!</f>
        <v>#REF!</v>
      </c>
      <c r="BZ3" s="25" t="e">
        <f>#REF!</f>
        <v>#REF!</v>
      </c>
      <c r="CA3" s="25" t="e">
        <f>#REF!</f>
        <v>#REF!</v>
      </c>
      <c r="CB3" s="25" t="e">
        <f>#REF!</f>
        <v>#REF!</v>
      </c>
      <c r="CC3" s="25" t="e">
        <f>#REF!</f>
        <v>#REF!</v>
      </c>
      <c r="CD3" s="25" t="e">
        <f>IF(#REF!=0,"",#REF!)</f>
        <v>#REF!</v>
      </c>
      <c r="CE3" s="25" t="str">
        <f t="shared" ref="CE3:EP3" ca="1" si="0">IF(INDIRECT(CONCATENATE("'1.sz. melléklet'!L",CE1))="X","X","")</f>
        <v/>
      </c>
      <c r="CF3" s="25" t="str">
        <f t="shared" ca="1" si="0"/>
        <v/>
      </c>
      <c r="CG3" s="25" t="str">
        <f t="shared" ca="1" si="0"/>
        <v/>
      </c>
      <c r="CH3" s="25" t="str">
        <f t="shared" ca="1" si="0"/>
        <v/>
      </c>
      <c r="CI3" s="25" t="str">
        <f t="shared" ca="1" si="0"/>
        <v/>
      </c>
      <c r="CJ3" s="25" t="str">
        <f t="shared" ca="1" si="0"/>
        <v/>
      </c>
      <c r="CK3" s="25" t="str">
        <f t="shared" ca="1" si="0"/>
        <v/>
      </c>
      <c r="CL3" s="25" t="str">
        <f t="shared" ca="1" si="0"/>
        <v/>
      </c>
      <c r="CM3" s="25" t="str">
        <f t="shared" ca="1" si="0"/>
        <v/>
      </c>
      <c r="CN3" s="25" t="str">
        <f t="shared" ca="1" si="0"/>
        <v/>
      </c>
      <c r="CO3" s="25" t="str">
        <f t="shared" ca="1" si="0"/>
        <v/>
      </c>
      <c r="CP3" s="25" t="str">
        <f t="shared" ca="1" si="0"/>
        <v/>
      </c>
      <c r="CQ3" s="25" t="str">
        <f t="shared" ca="1" si="0"/>
        <v/>
      </c>
      <c r="CR3" s="25" t="str">
        <f t="shared" ca="1" si="0"/>
        <v/>
      </c>
      <c r="CS3" s="25" t="str">
        <f t="shared" ca="1" si="0"/>
        <v/>
      </c>
      <c r="CT3" s="25" t="str">
        <f t="shared" ca="1" si="0"/>
        <v/>
      </c>
      <c r="CU3" s="25" t="str">
        <f t="shared" ca="1" si="0"/>
        <v/>
      </c>
      <c r="CV3" s="25" t="str">
        <f t="shared" ca="1" si="0"/>
        <v/>
      </c>
      <c r="CW3" s="25" t="str">
        <f t="shared" ca="1" si="0"/>
        <v/>
      </c>
      <c r="CX3" s="25" t="str">
        <f t="shared" ca="1" si="0"/>
        <v/>
      </c>
      <c r="CY3" s="25" t="str">
        <f t="shared" ca="1" si="0"/>
        <v/>
      </c>
      <c r="CZ3" s="25" t="str">
        <f t="shared" ca="1" si="0"/>
        <v/>
      </c>
      <c r="DA3" s="25" t="str">
        <f t="shared" ca="1" si="0"/>
        <v/>
      </c>
      <c r="DB3" s="25" t="str">
        <f t="shared" ca="1" si="0"/>
        <v/>
      </c>
      <c r="DC3" s="25" t="str">
        <f t="shared" ca="1" si="0"/>
        <v/>
      </c>
      <c r="DD3" s="25" t="str">
        <f t="shared" ca="1" si="0"/>
        <v/>
      </c>
      <c r="DE3" s="25" t="str">
        <f t="shared" ca="1" si="0"/>
        <v/>
      </c>
      <c r="DF3" s="25" t="str">
        <f t="shared" ca="1" si="0"/>
        <v/>
      </c>
      <c r="DG3" s="25" t="str">
        <f t="shared" ca="1" si="0"/>
        <v/>
      </c>
      <c r="DH3" s="25" t="str">
        <f t="shared" ca="1" si="0"/>
        <v/>
      </c>
      <c r="DI3" s="25" t="str">
        <f t="shared" ca="1" si="0"/>
        <v/>
      </c>
      <c r="DJ3" s="25" t="str">
        <f t="shared" ca="1" si="0"/>
        <v/>
      </c>
      <c r="DK3" s="25" t="str">
        <f t="shared" ca="1" si="0"/>
        <v/>
      </c>
      <c r="DL3" s="25" t="str">
        <f t="shared" ca="1" si="0"/>
        <v/>
      </c>
      <c r="DM3" s="25" t="str">
        <f t="shared" ca="1" si="0"/>
        <v/>
      </c>
      <c r="DN3" s="25" t="str">
        <f t="shared" ca="1" si="0"/>
        <v/>
      </c>
      <c r="DO3" s="25" t="str">
        <f t="shared" ca="1" si="0"/>
        <v/>
      </c>
      <c r="DP3" s="25" t="str">
        <f t="shared" ca="1" si="0"/>
        <v/>
      </c>
      <c r="DQ3" s="25" t="str">
        <f t="shared" ca="1" si="0"/>
        <v/>
      </c>
      <c r="DR3" s="25" t="str">
        <f t="shared" ca="1" si="0"/>
        <v/>
      </c>
      <c r="DS3" s="25" t="str">
        <f t="shared" ca="1" si="0"/>
        <v/>
      </c>
      <c r="DT3" s="25" t="str">
        <f t="shared" ca="1" si="0"/>
        <v/>
      </c>
      <c r="DU3" s="25" t="str">
        <f t="shared" ca="1" si="0"/>
        <v/>
      </c>
      <c r="DV3" s="25" t="str">
        <f t="shared" ca="1" si="0"/>
        <v/>
      </c>
      <c r="DW3" s="25" t="str">
        <f t="shared" ca="1" si="0"/>
        <v/>
      </c>
      <c r="DX3" s="25" t="str">
        <f t="shared" ca="1" si="0"/>
        <v/>
      </c>
      <c r="DY3" s="25" t="str">
        <f t="shared" ca="1" si="0"/>
        <v/>
      </c>
      <c r="DZ3" s="25" t="str">
        <f t="shared" ca="1" si="0"/>
        <v/>
      </c>
      <c r="EA3" s="25" t="str">
        <f t="shared" ca="1" si="0"/>
        <v/>
      </c>
      <c r="EB3" s="25" t="str">
        <f t="shared" ca="1" si="0"/>
        <v/>
      </c>
      <c r="EC3" s="25" t="str">
        <f t="shared" ca="1" si="0"/>
        <v/>
      </c>
      <c r="ED3" s="25" t="str">
        <f t="shared" ca="1" si="0"/>
        <v/>
      </c>
      <c r="EE3" s="25" t="str">
        <f t="shared" ca="1" si="0"/>
        <v/>
      </c>
      <c r="EF3" s="25" t="str">
        <f t="shared" ca="1" si="0"/>
        <v/>
      </c>
      <c r="EG3" s="25" t="str">
        <f t="shared" ca="1" si="0"/>
        <v/>
      </c>
      <c r="EH3" s="25" t="str">
        <f t="shared" ca="1" si="0"/>
        <v/>
      </c>
      <c r="EI3" s="25" t="str">
        <f t="shared" ca="1" si="0"/>
        <v/>
      </c>
      <c r="EJ3" s="25" t="str">
        <f t="shared" ca="1" si="0"/>
        <v/>
      </c>
      <c r="EK3" s="25" t="str">
        <f t="shared" ca="1" si="0"/>
        <v/>
      </c>
      <c r="EL3" s="25" t="str">
        <f t="shared" ca="1" si="0"/>
        <v/>
      </c>
      <c r="EM3" s="25" t="str">
        <f t="shared" ca="1" si="0"/>
        <v/>
      </c>
      <c r="EN3" s="25" t="str">
        <f t="shared" ca="1" si="0"/>
        <v/>
      </c>
      <c r="EO3" s="25" t="str">
        <f t="shared" ca="1" si="0"/>
        <v/>
      </c>
      <c r="EP3" s="25" t="str">
        <f t="shared" ca="1" si="0"/>
        <v/>
      </c>
      <c r="EQ3" s="25" t="str">
        <f ca="1">IF(INDIRECT(CONCATENATE("'1.sz. melléklet'!L",EQ1))="X","X","")</f>
        <v/>
      </c>
      <c r="ER3" s="25">
        <f>'1.sz. melléklet'!C104</f>
        <v>0</v>
      </c>
    </row>
    <row r="6" spans="2:148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29"/>
    </row>
  </sheetData>
  <sheetProtection password="C40E" sheet="1" objects="1" scenarios="1" formatCells="0" formatColumns="0" formatRows="0" insertHyperlink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arbantart_x00e1_s_x00e9_rt_x0020_felel_x0151_s xmlns="0ba1685f-4cce-4c2e-bc52-343fd93fcda9" xsi:nil="true"/>
    <Konzult_x00e1_lt_x0020_ter_x00fc_let xmlns="0ba1685f-4cce-4c2e-bc52-343fd93fcd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8F6373B4E6C4849B172C4477CC66244" ma:contentTypeVersion="2" ma:contentTypeDescription="Új dokumentum létrehozása." ma:contentTypeScope="" ma:versionID="b9dacc5dce2ca66116994b68b0d463f6">
  <xsd:schema xmlns:xsd="http://www.w3.org/2001/XMLSchema" xmlns:p="http://schemas.microsoft.com/office/2006/metadata/properties" xmlns:ns2="0ba1685f-4cce-4c2e-bc52-343fd93fcda9" targetNamespace="http://schemas.microsoft.com/office/2006/metadata/properties" ma:root="true" ma:fieldsID="72977799cf0297388c7464461c95c4ac" ns2:_="">
    <xsd:import namespace="0ba1685f-4cce-4c2e-bc52-343fd93fcda9"/>
    <xsd:element name="properties">
      <xsd:complexType>
        <xsd:sequence>
          <xsd:element name="documentManagement">
            <xsd:complexType>
              <xsd:all>
                <xsd:element ref="ns2:Karbantart_x00e1_s_x00e9_rt_x0020_felel_x0151_s" minOccurs="0"/>
                <xsd:element ref="ns2:Konzult_x00e1_lt_x0020_ter_x00fc_le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ba1685f-4cce-4c2e-bc52-343fd93fcda9" elementFormDefault="qualified">
    <xsd:import namespace="http://schemas.microsoft.com/office/2006/documentManagement/types"/>
    <xsd:element name="Karbantart_x00e1_s_x00e9_rt_x0020_felel_x0151_s" ma:index="8" nillable="true" ma:displayName="Karbantartásért felelős" ma:internalName="Karbantart_x00e1_s_x00e9_rt_x0020_felel_x0151_s">
      <xsd:simpleType>
        <xsd:restriction base="dms:Text">
          <xsd:maxLength value="255"/>
        </xsd:restriction>
      </xsd:simpleType>
    </xsd:element>
    <xsd:element name="Konzult_x00e1_lt_x0020_ter_x00fc_let" ma:index="9" nillable="true" ma:displayName="Konzultált terület" ma:internalName="Konzult_x00e1_lt_x0020_ter_x00fc_le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 ma:readOnly="true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253142-C383-4A59-9748-1F0E849B016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0ba1685f-4cce-4c2e-bc52-343fd93fcda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F5E6BA-F8E9-4E6A-908C-64DACFE92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672EF-1FDC-4B1B-9294-5EA3F64B0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1685f-4cce-4c2e-bc52-343fd93fcd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Sturktúrált</vt:lpstr>
      <vt:lpstr>Kizáró feltételek</vt:lpstr>
      <vt:lpstr>Kitoltendo</vt:lpstr>
      <vt:lpstr>1.sz. melléklet</vt:lpstr>
      <vt:lpstr>Csatolandó doksik ell. lista</vt:lpstr>
      <vt:lpstr>Pontozás</vt:lpstr>
      <vt:lpstr>Válaszlehetőségek</vt:lpstr>
      <vt:lpstr>Munka2</vt:lpstr>
      <vt:lpstr>Munka1</vt:lpstr>
      <vt:lpstr>ár</vt:lpstr>
      <vt:lpstr>Arakervenyes</vt:lpstr>
      <vt:lpstr>Csatolva</vt:lpstr>
      <vt:lpstr>erosfirras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Kotel Istvan</dc:creator>
  <cp:lastModifiedBy>Nagy Edit</cp:lastModifiedBy>
  <cp:lastPrinted>2020-01-27T14:14:48Z</cp:lastPrinted>
  <dcterms:created xsi:type="dcterms:W3CDTF">2012-10-29T07:48:39Z</dcterms:created>
  <dcterms:modified xsi:type="dcterms:W3CDTF">2024-08-03T07:13:16Z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0x010100C8F6373B4E6C4849B172C4477CC66244</vt:lpwstr>
  </property>
</Properties>
</file>